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106.13\zaisei\main\user03\財政業務\その他\決算分析\財政状況資料集\R05決算\250307 令和５年度財政状況資料集の作成等について\03.提出\"/>
    </mc:Choice>
  </mc:AlternateContent>
  <bookViews>
    <workbookView xWindow="0" yWindow="0" windowWidth="15330" windowHeight="68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5" i="12" l="1"/>
  <c r="AA31" i="12" l="1"/>
  <c r="V31" i="12"/>
  <c r="Q31" i="12"/>
  <c r="AP23" i="12"/>
  <c r="V23" i="12"/>
  <c r="Q23" i="12"/>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<sst xmlns="http://schemas.openxmlformats.org/spreadsheetml/2006/main" count="1080" uniqueCount="566">
  <si>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</si>
  <si>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</si>
  <si>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</si>
  <si>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</si>
  <si>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</si>
  <si>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</si>
  <si>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</si>
  <si>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</si>
  <si>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</si>
  <si>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</si>
  <si>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</si>
  <si>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</si>
  <si>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</si>
  <si>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</si>
  <si>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</si>
  <si>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</si>
  <si>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</si>
  <si>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</si>
  <si>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</si>
  <si>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</si>
  <si>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</si>
  <si>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</si>
  <si>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</si>
  <si>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</si>
  <si>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</si>
  <si>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</si>
  <si>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</si>
  <si>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</si>
  <si>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</si>
  <si>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</si>
  <si>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</si>
  <si>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</si>
  <si>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</si>
  <si>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</si>
  <si>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</si>
  <si>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</si>
  <si>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</si>
  <si>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</si>
  <si>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</si>
  <si>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</si>
  <si>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</si>
  <si>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</si>
  <si>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</si>
  <si>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</si>
  <si>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</si>
  <si>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</si>
  <si>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</si>
  <si>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</si>
  <si>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</si>
  <si>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</si>
  <si>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</si>
  <si>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</si>
  <si>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</si>
  <si>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</si>
  <si>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</si>
  <si>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</si>
  <si>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</si>
  <si>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</si>
  <si>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</si>
  <si>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</si>
  <si>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</si>
  <si>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</si>
  <si>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</si>
  <si>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</si>
  <si>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</si>
  <si>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</si>
  <si>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</si>
  <si>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</si>
  <si>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</si>
  <si>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</si>
  <si>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</si>
  <si>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</si>
  <si>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</si>
  <si>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</si>
  <si>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</si>
  <si>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</si>
  <si>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</si>
  <si>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</si>
  <si>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</si>
  <si>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</si>
  <si>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</si>
  <si>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</si>
  <si>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</si>
  <si>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</si>
  <si>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</si>
  <si>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</si>
  <si>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</si>
  <si>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</si>
  <si>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</si>
  <si>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</si>
  <si>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</si>
  <si>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</si>
  <si>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</si>
  <si>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</si>
  <si>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増毛町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</si>
  <si>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</si>
  <si>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</si>
  <si>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</si>
  <si>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</si>
  <si>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</si>
  <si>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</si>
  <si>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</si>
  <si>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</si>
  <si>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</si>
  <si>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</si>
  <si>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</si>
  <si>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</si>
  <si>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</si>
  <si>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</si>
  <si>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</si>
  <si>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</si>
  <si>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</si>
  <si>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</si>
  <si>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</si>
  <si>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</si>
  <si>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</si>
  <si>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</si>
  <si>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</si>
  <si>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</si>
  <si>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</si>
  <si>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</si>
  <si>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</si>
  <si>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</si>
  <si>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</si>
  <si>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</si>
  <si>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</si>
  <si>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</si>
  <si>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</si>
  <si>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</si>
  <si>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</si>
  <si>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</si>
  <si>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</si>
  <si>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</si>
  <si>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</si>
  <si>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</si>
  <si>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</si>
  <si>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</si>
  <si>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</si>
  <si>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</si>
  <si>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</si>
  <si>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</si>
  <si>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</si>
  <si>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26"/>
  </si>
  <si>
    <t>うち日本人(％)</t>
    <phoneticPr fontId="5"/>
  </si>
  <si>
    <t>-4.1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</si>
  <si>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</si>
  <si>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</si>
  <si>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</si>
  <si>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</si>
  <si>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</si>
  <si>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</si>
  <si>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</si>
  <si>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</si>
  <si>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</si>
  <si>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</si>
  <si>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</si>
  <si>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</si>
  <si>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</si>
  <si>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</si>
  <si>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</si>
  <si>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</si>
  <si>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</si>
  <si>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</si>
  <si>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</si>
  <si>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</si>
  <si>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</si>
  <si>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</si>
  <si>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</si>
  <si>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</si>
  <si>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</si>
  <si>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</si>
  <si>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</si>
  <si>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</si>
  <si>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</si>
  <si>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</si>
  <si>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</si>
  <si>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</si>
  <si>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</si>
  <si>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</si>
  <si>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</si>
  <si>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</si>
  <si>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</si>
  <si>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</si>
  <si>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</si>
  <si>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</si>
  <si>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</si>
  <si>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</si>
  <si>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</si>
  <si>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</si>
  <si>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</si>
  <si>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</si>
  <si>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</si>
  <si>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</si>
  <si>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</si>
  <si>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</si>
  <si>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</si>
  <si>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</si>
  <si>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</si>
  <si>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</si>
  <si>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</si>
  <si>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</si>
  <si>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</si>
  <si>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</si>
  <si>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北海道増毛町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</si>
  <si>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</si>
  <si>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</si>
  <si>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</si>
  <si>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</si>
  <si>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</si>
  <si>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</si>
  <si>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</si>
  <si>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</si>
  <si>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</si>
  <si>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</si>
  <si>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</si>
  <si>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</si>
  <si>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</si>
  <si>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</si>
  <si>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</si>
  <si>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</si>
  <si>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</si>
  <si>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</si>
  <si>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</si>
  <si>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</si>
  <si>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</si>
  <si>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</si>
  <si>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</si>
  <si>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</si>
  <si>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</si>
  <si>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</si>
  <si>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</si>
  <si>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</si>
  <si>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</si>
  <si>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</si>
  <si>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</si>
  <si>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</si>
  <si>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</si>
  <si>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</si>
  <si>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</si>
  <si>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</si>
  <si>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</si>
  <si>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</si>
  <si>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</si>
  <si>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</si>
  <si>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</si>
  <si>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</si>
  <si>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</si>
  <si>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</si>
  <si>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</si>
  <si>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</si>
  <si>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</si>
  <si>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</si>
  <si>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</si>
  <si>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</si>
  <si>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</si>
  <si>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</si>
  <si>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</si>
  <si>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</si>
  <si>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</si>
  <si>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</si>
  <si>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</si>
  <si>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</si>
  <si>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</si>
  <si>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</si>
  <si>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</si>
  <si>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</si>
  <si>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</si>
  <si>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</si>
  <si>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</si>
  <si>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</si>
  <si>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</si>
  <si>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</si>
  <si>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</si>
  <si>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</si>
  <si>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</si>
  <si>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</si>
  <si>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</si>
  <si>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</si>
  <si>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</si>
  <si>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</si>
  <si>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</si>
  <si>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</si>
  <si>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</si>
  <si>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</si>
  <si>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</si>
  <si>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</si>
  <si>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</si>
  <si>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</si>
  <si>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</si>
  <si>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</si>
  <si>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</si>
  <si>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</si>
  <si>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</si>
  <si>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</si>
  <si>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</si>
  <si>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</si>
  <si>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</si>
  <si>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</si>
  <si>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</si>
  <si>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</si>
  <si>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</si>
  <si>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</si>
  <si>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</si>
  <si>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</si>
  <si>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</si>
  <si>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</si>
  <si>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</si>
  <si>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</si>
  <si>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</si>
  <si>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</si>
  <si>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</si>
  <si>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</si>
  <si>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</si>
  <si>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</si>
  <si>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</si>
  <si>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</si>
  <si>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</si>
  <si>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</si>
  <si>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</si>
  <si>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介護サービス</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</si>
  <si>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</si>
  <si>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</si>
  <si>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</si>
  <si>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</si>
  <si>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</si>
  <si>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</si>
  <si>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</si>
  <si>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観光施設</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</si>
  <si>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</si>
  <si>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</si>
  <si>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</si>
  <si>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</si>
  <si>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</si>
  <si>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</si>
  <si>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</si>
  <si>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</si>
  <si>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</si>
  <si>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</si>
  <si>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</si>
  <si>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</si>
  <si>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</si>
  <si>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</si>
  <si>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</si>
  <si>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</si>
  <si>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</si>
  <si>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</si>
  <si>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</si>
  <si>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</si>
  <si>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</si>
  <si>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</si>
  <si>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</si>
  <si>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</si>
  <si>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</si>
  <si>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</si>
  <si>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北海道増毛町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</si>
  <si>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</si>
  <si>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</si>
  <si>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</si>
  <si>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</si>
  <si>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</si>
  <si>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</si>
  <si>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</si>
  <si>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</si>
  <si>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</si>
  <si>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</si>
  <si>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</si>
  <si>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</si>
  <si>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</si>
  <si>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</si>
  <si>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</si>
  <si>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</si>
  <si>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</si>
  <si>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</si>
  <si>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</si>
  <si>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</si>
  <si>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</si>
  <si>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福祉施設整備特別会計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</si>
  <si>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</si>
  <si>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</si>
  <si>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</si>
  <si>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</si>
  <si>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</si>
  <si>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</si>
  <si>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</si>
  <si>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</si>
  <si>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</si>
  <si>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</si>
  <si>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</si>
  <si>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</si>
  <si>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</si>
  <si>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</si>
  <si>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</si>
  <si>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</si>
  <si>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</si>
  <si>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</si>
  <si>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砕石事業会計</t>
    <phoneticPr fontId="5"/>
  </si>
  <si>
    <t>公共下水道事業会計</t>
    <phoneticPr fontId="5"/>
  </si>
  <si>
    <t>港湾整備事業特別会計</t>
    <phoneticPr fontId="5"/>
  </si>
  <si>
    <t>法非適用企業</t>
    <phoneticPr fontId="5"/>
  </si>
  <si>
    <t>観光施設事業特別会計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</si>
  <si>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</si>
  <si>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</si>
  <si>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</si>
  <si>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</si>
  <si>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</si>
  <si>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</si>
  <si>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</si>
  <si>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</si>
  <si>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</si>
  <si>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</si>
  <si>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</si>
  <si>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</si>
  <si>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</si>
  <si>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</si>
  <si>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</si>
  <si>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</si>
  <si>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</si>
  <si>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</si>
  <si>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</si>
  <si>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</si>
  <si>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</si>
  <si>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</si>
  <si>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</si>
  <si>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</si>
  <si>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</si>
  <si>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</si>
  <si>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</si>
  <si>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</si>
  <si>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</si>
  <si>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</si>
  <si>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</si>
  <si>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</si>
  <si>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</si>
  <si>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</si>
  <si>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</si>
  <si>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</si>
  <si>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</si>
  <si>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</si>
  <si>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</si>
  <si>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</si>
  <si>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</si>
  <si>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</si>
  <si>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</si>
  <si>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</si>
  <si>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</si>
  <si>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</si>
  <si>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</si>
  <si>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</si>
  <si>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</si>
  <si>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</si>
  <si>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</si>
  <si>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</si>
  <si>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</si>
  <si>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</si>
  <si>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</si>
  <si>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</si>
  <si>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</si>
  <si>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</si>
  <si>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</si>
  <si>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</si>
  <si>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</si>
  <si>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</si>
  <si>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</si>
  <si>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</si>
  <si>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</si>
  <si>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</si>
  <si>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</si>
  <si>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</si>
  <si>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</si>
  <si>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</si>
  <si>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</si>
  <si>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</si>
  <si>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</si>
  <si>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</si>
  <si>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</si>
  <si>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</si>
  <si>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</si>
  <si>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</si>
  <si>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</si>
  <si>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</si>
  <si>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</si>
  <si>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</si>
  <si>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</si>
  <si>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</si>
  <si>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</si>
  <si>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</si>
  <si>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</si>
  <si>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</si>
  <si>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</si>
  <si>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</si>
  <si>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</si>
  <si>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</si>
  <si>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</si>
  <si>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</si>
  <si>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</si>
  <si>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</si>
  <si>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</si>
  <si>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</si>
  <si>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</si>
  <si>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</si>
  <si>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</si>
  <si>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</si>
  <si>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</si>
  <si>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</si>
  <si>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</si>
  <si>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</si>
  <si>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</si>
  <si>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</si>
  <si>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</si>
  <si>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</si>
  <si>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</si>
  <si>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</si>
  <si>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</si>
  <si>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</si>
  <si>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</si>
  <si>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</si>
  <si>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</si>
  <si>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</si>
  <si>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</si>
  <si>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</si>
  <si>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</si>
  <si>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</si>
  <si>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</si>
  <si>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</si>
  <si>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</si>
  <si>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</si>
  <si>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</si>
  <si>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</si>
  <si>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</si>
  <si>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</si>
  <si>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</si>
  <si>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</si>
  <si>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</si>
  <si>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</si>
  <si>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</si>
  <si>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4.88</t>
  </si>
  <si>
    <t>▲ 1.34</t>
  </si>
  <si>
    <t>▲ 13.80</t>
  </si>
  <si>
    <t>一般会計</t>
  </si>
  <si>
    <t>水道事業会計</t>
  </si>
  <si>
    <t>砕石事業会計</t>
  </si>
  <si>
    <t>国民健康保険特別会計</t>
  </si>
  <si>
    <t>介護保険特別会計</t>
  </si>
  <si>
    <t>公共下水道事業会計</t>
  </si>
  <si>
    <t>後期高齢者医療特別会計</t>
  </si>
  <si>
    <t>診療所事業特別会計</t>
  </si>
  <si>
    <t>その他会計（赤字）</t>
  </si>
  <si>
    <t>その他会計（黒字）</t>
  </si>
  <si>
    <t>R01</t>
    <phoneticPr fontId="5"/>
  </si>
  <si>
    <t>R02</t>
    <phoneticPr fontId="5"/>
  </si>
  <si>
    <t>R03</t>
    <phoneticPr fontId="5"/>
  </si>
  <si>
    <t>R04</t>
    <phoneticPr fontId="5"/>
  </si>
  <si>
    <t>R05</t>
    <phoneticPr fontId="5"/>
  </si>
  <si>
    <t>留萌南部衛生組合</t>
    <rPh sb="0" eb="2">
      <t>ルモイ</t>
    </rPh>
    <rPh sb="2" eb="4">
      <t>ナンブ</t>
    </rPh>
    <rPh sb="4" eb="6">
      <t>エイセイ</t>
    </rPh>
    <rPh sb="6" eb="8">
      <t>クミアイ</t>
    </rPh>
    <phoneticPr fontId="10"/>
  </si>
  <si>
    <t>-</t>
    <phoneticPr fontId="2"/>
  </si>
  <si>
    <t>-</t>
    <phoneticPr fontId="2"/>
  </si>
  <si>
    <t>-</t>
    <phoneticPr fontId="2"/>
  </si>
  <si>
    <t>-</t>
    <phoneticPr fontId="2"/>
  </si>
  <si>
    <t>-</t>
    <phoneticPr fontId="2"/>
  </si>
  <si>
    <t>-</t>
    <phoneticPr fontId="2"/>
  </si>
  <si>
    <t>-</t>
    <phoneticPr fontId="2"/>
  </si>
  <si>
    <t>頑張れ増毛応援基金</t>
    <rPh sb="0" eb="2">
      <t>ガンバ</t>
    </rPh>
    <rPh sb="3" eb="5">
      <t>マシケ</t>
    </rPh>
    <rPh sb="5" eb="7">
      <t>オウエン</t>
    </rPh>
    <rPh sb="7" eb="9">
      <t>キキン</t>
    </rPh>
    <phoneticPr fontId="5"/>
  </si>
  <si>
    <t>公共施設整備基金</t>
    <rPh sb="0" eb="2">
      <t>コウキョウ</t>
    </rPh>
    <rPh sb="2" eb="4">
      <t>シセツ</t>
    </rPh>
    <rPh sb="4" eb="6">
      <t>セイビ</t>
    </rPh>
    <rPh sb="6" eb="8">
      <t>キキン</t>
    </rPh>
    <phoneticPr fontId="5"/>
  </si>
  <si>
    <t>地域振興基金</t>
    <rPh sb="0" eb="2">
      <t>チイキ</t>
    </rPh>
    <rPh sb="2" eb="4">
      <t>シンコウ</t>
    </rPh>
    <rPh sb="4" eb="6">
      <t>キキン</t>
    </rPh>
    <phoneticPr fontId="5"/>
  </si>
  <si>
    <t>地域福祉基金</t>
    <rPh sb="0" eb="2">
      <t>チイキ</t>
    </rPh>
    <rPh sb="2" eb="4">
      <t>フクシ</t>
    </rPh>
    <rPh sb="4" eb="6">
      <t>キキン</t>
    </rPh>
    <phoneticPr fontId="5"/>
  </si>
  <si>
    <t>JR代替輸送確保基金</t>
    <rPh sb="2" eb="4">
      <t>ダイタイ</t>
    </rPh>
    <rPh sb="4" eb="6">
      <t>ユソウ</t>
    </rPh>
    <rPh sb="6" eb="8">
      <t>カクホ</t>
    </rPh>
    <rPh sb="8" eb="10">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</si>
</sst>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xmlns:c16r2="http://schemas.microsoft.com/office/drawing/2015/06/chart">
            <c:ext xmlns:c16="http://schemas.microsoft.com/office/drawing/2014/chart" uri="{C3380CC4-5D6E-409C-BE32-E72D297353CC}">
              <c16:uniqueId val="{00000000-1E3E-4E51-905A-0FFD5516B2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123663</c:v>
                </c:pt>
                <c:pt idx="1">
                  <c:v>316483</c:v>
                </c:pt>
                <c:pt idx="2">
                  <c:v>215156</c:v>
                </c:pt>
                <c:pt idx="3">
                  <c:v>328606</c:v>
                </c:pt>
                <c:pt idx="4">
                  <c:v>158327</c:v>
                </c:pt>
              </c:numCache>
            </c:numRef>
          </c:val>
          <c:smooth val="0"/>
          <c:extLst xmlns:c16r2="http://schemas.microsoft.com/office/drawing/2015/06/chart">
            <c:ext xmlns:c16="http://schemas.microsoft.com/office/drawing/2014/chart" uri="{C3380CC4-5D6E-409C-BE32-E72D297353CC}">
              <c16:uniqueId val="{00000001-1E3E-4E51-905A-0FFD5516B26F}"/>
            </c:ext>
          </c:extLst>
        </c:ser>
        <c:dLbls>
          <c:showLegendKey val="0"/>
          <c:showVal val="0"/>
          <c:showCatName val="0"/>
          <c:showSerName val="0"/>
          <c:showPercent val="0"/>
          <c:showBubbleSize val="0"/>
        </c:dLbls>
        <c:marker val="1"/>
        <c:smooth val="0"/>
        <c:axId val="475545056"/>
        <c:axId val="475545840"/>
      </c:lineChart>
      <c:catAx>
        <c:axId val="4755450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5545840"/>
        <c:crosses val="autoZero"/>
        <c:auto val="1"/>
        <c:lblAlgn val="ctr"/>
        <c:lblOffset val="100"/>
        <c:tickLblSkip val="1"/>
        <c:tickMarkSkip val="1"/>
        <c:noMultiLvlLbl val="0"/>
      </c:catAx>
      <c:valAx>
        <c:axId val="47554584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5545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1.95</c:v>
                </c:pt>
                <c:pt idx="1">
                  <c:v>2.4</c:v>
                </c:pt>
                <c:pt idx="2">
                  <c:v>7.05</c:v>
                </c:pt>
                <c:pt idx="3">
                  <c:v>5.82</c:v>
                </c:pt>
                <c:pt idx="4">
                  <c:v>8.84</c:v>
                </c:pt>
              </c:numCache>
            </c:numRef>
          </c:val>
          <c:extLst xmlns:c16r2="http://schemas.microsoft.com/office/drawing/2015/06/chart">
            <c:ext xmlns:c16="http://schemas.microsoft.com/office/drawing/2014/chart" uri="{C3380CC4-5D6E-409C-BE32-E72D297353CC}">
              <c16:uniqueId val="{00000000-E292-4CEE-BE51-0DC10B61CB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63.65</c:v>
                </c:pt>
                <c:pt idx="1">
                  <c:v>62.33</c:v>
                </c:pt>
                <c:pt idx="2">
                  <c:v>54.6</c:v>
                </c:pt>
                <c:pt idx="3">
                  <c:v>47.3</c:v>
                </c:pt>
                <c:pt idx="4">
                  <c:v>49.75</c:v>
                </c:pt>
              </c:numCache>
            </c:numRef>
          </c:val>
          <c:extLst xmlns:c16r2="http://schemas.microsoft.com/office/drawing/2015/06/chart">
            <c:ext xmlns:c16="http://schemas.microsoft.com/office/drawing/2014/chart" uri="{C3380CC4-5D6E-409C-BE32-E72D297353CC}">
              <c16:uniqueId val="{00000001-E292-4CEE-BE51-0DC10B61CBAA}"/>
            </c:ext>
          </c:extLst>
        </c:ser>
        <c:dLbls>
          <c:showLegendKey val="0"/>
          <c:showVal val="0"/>
          <c:showCatName val="0"/>
          <c:showSerName val="0"/>
          <c:showPercent val="0"/>
          <c:showBubbleSize val="0"/>
        </c:dLbls>
        <c:gapWidth val="250"/>
        <c:overlap val="100"/>
        <c:axId val="475557208"/>
        <c:axId val="475559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-4.88</c:v>
                </c:pt>
                <c:pt idx="1">
                  <c:v>0.53</c:v>
                </c:pt>
                <c:pt idx="2">
                  <c:v>-1.34</c:v>
                </c:pt>
                <c:pt idx="3">
                  <c:v>-13.8</c:v>
                </c:pt>
                <c:pt idx="4">
                  <c:v>3.18</c:v>
                </c:pt>
              </c:numCache>
            </c:numRef>
          </c:val>
          <c:smooth val="0"/>
          <c:extLst xmlns:c16r2="http://schemas.microsoft.com/office/drawing/2015/06/chart">
            <c:ext xmlns:c16="http://schemas.microsoft.com/office/drawing/2014/chart" uri="{C3380CC4-5D6E-409C-BE32-E72D297353CC}">
              <c16:uniqueId val="{00000002-E292-4CEE-BE51-0DC10B61CBAA}"/>
            </c:ext>
          </c:extLst>
        </c:ser>
        <c:dLbls>
          <c:showLegendKey val="0"/>
          <c:showVal val="0"/>
          <c:showCatName val="0"/>
          <c:showSerName val="0"/>
          <c:showPercent val="0"/>
          <c:showBubbleSize val="0"/>
        </c:dLbls>
        <c:marker val="1"/>
        <c:smooth val="0"/>
        <c:axId val="475557208"/>
        <c:axId val="475559560"/>
      </c:lineChart>
      <c:catAx>
        <c:axId val="475557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5559560"/>
        <c:crosses val="autoZero"/>
        <c:auto val="1"/>
        <c:lblAlgn val="ctr"/>
        <c:lblOffset val="100"/>
        <c:tickLblSkip val="1"/>
        <c:tickMarkSkip val="1"/>
        <c:noMultiLvlLbl val="0"/>
      </c:catAx>
      <c:valAx>
        <c:axId val="475559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5557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1.48</c:v>
                </c:pt>
                <c:pt idx="2">
                  <c:v>#N/A</c:v>
                </c:pt>
                <c:pt idx="3">
                  <c:v>1.51</c:v>
                </c:pt>
                <c:pt idx="4">
                  <c:v>#N/A</c:v>
                </c:pt>
                <c:pt idx="5">
                  <c:v>1.51</c:v>
                </c:pt>
                <c:pt idx="6">
                  <c:v>#N/A</c:v>
                </c:pt>
                <c:pt idx="7">
                  <c:v>1.66</c:v>
                </c:pt>
                <c:pt idx="8">
                  <c:v>#N/A</c:v>
                </c:pt>
                <c:pt idx="9">
                  <c:v>0</c:v>
                </c:pt>
              </c:numCache>
            </c:numRef>
          </c:val>
          <c:extLst xmlns:c16r2="http://schemas.microsoft.com/office/drawing/2015/06/chart">
            <c:ext xmlns:c16="http://schemas.microsoft.com/office/drawing/2014/chart" uri="{C3380CC4-5D6E-409C-BE32-E72D297353CC}">
              <c16:uniqueId val="{00000000-69FF-49A6-8D1E-62276AD4F08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9FF-49A6-8D1E-62276AD4F08A}"/>
            </c:ext>
          </c:extLst>
        </c:ser>
        <c:ser>
          <c:idx val="2"/>
          <c:order val="2"/>
          <c:tx>
            <c:strRef>
              <c:f>データシート!$A$29</c:f>
              <c:strCache>
                <c:ptCount val="1"/>
                <c:pt idx="0">
                  <c:v>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69FF-49A6-8D1E-62276AD4F08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69FF-49A6-8D1E-62276AD4F08A}"/>
            </c:ext>
          </c:extLst>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#N/A</c:v>
                </c:pt>
                <c:pt idx="3">
                  <c:v>0.16</c:v>
                </c:pt>
                <c:pt idx="4">
                  <c:v>#N/A</c:v>
                </c:pt>
                <c:pt idx="5">
                  <c:v>0.18</c:v>
                </c:pt>
                <c:pt idx="6">
                  <c:v>#N/A</c:v>
                </c:pt>
                <c:pt idx="7">
                  <c:v>0.08</c:v>
                </c:pt>
                <c:pt idx="8">
                  <c:v>#N/A</c:v>
                </c:pt>
                <c:pt idx="9">
                  <c:v>0.2</c:v>
                </c:pt>
              </c:numCache>
            </c:numRef>
          </c:val>
          <c:extLst xmlns:c16r2="http://schemas.microsoft.com/office/drawing/2015/06/chart">
            <c:ext xmlns:c16="http://schemas.microsoft.com/office/drawing/2014/chart" uri="{C3380CC4-5D6E-409C-BE32-E72D297353CC}">
              <c16:uniqueId val="{00000004-69FF-49A6-8D1E-62276AD4F08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0.85</c:v>
                </c:pt>
                <c:pt idx="2">
                  <c:v>#N/A</c:v>
                </c:pt>
                <c:pt idx="3">
                  <c:v>1.04</c:v>
                </c:pt>
                <c:pt idx="4">
                  <c:v>#N/A</c:v>
                </c:pt>
                <c:pt idx="5">
                  <c:v>2.17</c:v>
                </c:pt>
                <c:pt idx="6">
                  <c:v>#N/A</c:v>
                </c:pt>
                <c:pt idx="7">
                  <c:v>2.37</c:v>
                </c:pt>
                <c:pt idx="8">
                  <c:v>#N/A</c:v>
                </c:pt>
                <c:pt idx="9">
                  <c:v>1.3</c:v>
                </c:pt>
              </c:numCache>
            </c:numRef>
          </c:val>
          <c:extLst xmlns:c16r2="http://schemas.microsoft.com/office/drawing/2015/06/chart">
            <c:ext xmlns:c16="http://schemas.microsoft.com/office/drawing/2014/chart" uri="{C3380CC4-5D6E-409C-BE32-E72D297353CC}">
              <c16:uniqueId val="{00000005-69FF-49A6-8D1E-62276AD4F08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1.52</c:v>
                </c:pt>
                <c:pt idx="2">
                  <c:v>#N/A</c:v>
                </c:pt>
                <c:pt idx="3">
                  <c:v>1.59</c:v>
                </c:pt>
                <c:pt idx="4">
                  <c:v>#N/A</c:v>
                </c:pt>
                <c:pt idx="5">
                  <c:v>1.41</c:v>
                </c:pt>
                <c:pt idx="6">
                  <c:v>#N/A</c:v>
                </c:pt>
                <c:pt idx="7">
                  <c:v>1.73</c:v>
                </c:pt>
                <c:pt idx="8">
                  <c:v>#N/A</c:v>
                </c:pt>
                <c:pt idx="9">
                  <c:v>1.58</c:v>
                </c:pt>
              </c:numCache>
            </c:numRef>
          </c:val>
          <c:extLst xmlns:c16r2="http://schemas.microsoft.com/office/drawing/2015/06/chart">
            <c:ext xmlns:c16="http://schemas.microsoft.com/office/drawing/2014/chart" uri="{C3380CC4-5D6E-409C-BE32-E72D297353CC}">
              <c16:uniqueId val="{00000006-69FF-49A6-8D1E-62276AD4F08A}"/>
            </c:ext>
          </c:extLst>
        </c:ser>
        <c:ser>
          <c:idx val="7"/>
          <c:order val="7"/>
          <c:tx>
            <c:strRef>
              <c:f>データシート!$A$34</c:f>
              <c:strCache>
                <c:ptCount val="1"/>
                <c:pt idx="0">
                  <c:v>砕石事業会計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3.17</c:v>
                </c:pt>
                <c:pt idx="2">
                  <c:v>#N/A</c:v>
                </c:pt>
                <c:pt idx="3">
                  <c:v>3.3</c:v>
                </c:pt>
                <c:pt idx="4">
                  <c:v>#N/A</c:v>
                </c:pt>
                <c:pt idx="5">
                  <c:v>3.36</c:v>
                </c:pt>
                <c:pt idx="6">
                  <c:v>#N/A</c:v>
                </c:pt>
                <c:pt idx="7">
                  <c:v>2.95</c:v>
                </c:pt>
                <c:pt idx="8">
                  <c:v>#N/A</c:v>
                </c:pt>
                <c:pt idx="9">
                  <c:v>1.94</c:v>
                </c:pt>
              </c:numCache>
            </c:numRef>
          </c:val>
          <c:extLst xmlns:c16r2="http://schemas.microsoft.com/office/drawing/2015/06/chart">
            <c:ext xmlns:c16="http://schemas.microsoft.com/office/drawing/2014/chart" uri="{C3380CC4-5D6E-409C-BE32-E72D297353CC}">
              <c16:uniqueId val="{00000007-69FF-49A6-8D1E-62276AD4F08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1.98</c:v>
                </c:pt>
                <c:pt idx="2">
                  <c:v>#N/A</c:v>
                </c:pt>
                <c:pt idx="3">
                  <c:v>2.0099999999999998</c:v>
                </c:pt>
                <c:pt idx="4">
                  <c:v>#N/A</c:v>
                </c:pt>
                <c:pt idx="5">
                  <c:v>2.1</c:v>
                </c:pt>
                <c:pt idx="6">
                  <c:v>#N/A</c:v>
                </c:pt>
                <c:pt idx="7">
                  <c:v>2.38</c:v>
                </c:pt>
                <c:pt idx="8">
                  <c:v>#N/A</c:v>
                </c:pt>
                <c:pt idx="9">
                  <c:v>4.25</c:v>
                </c:pt>
              </c:numCache>
            </c:numRef>
          </c:val>
          <c:extLst xmlns:c16r2="http://schemas.microsoft.com/office/drawing/2015/06/chart">
            <c:ext xmlns:c16="http://schemas.microsoft.com/office/drawing/2014/chart" uri="{C3380CC4-5D6E-409C-BE32-E72D297353CC}">
              <c16:uniqueId val="{00000008-69FF-49A6-8D1E-62276AD4F08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1.94</c:v>
                </c:pt>
                <c:pt idx="2">
                  <c:v>#N/A</c:v>
                </c:pt>
                <c:pt idx="3">
                  <c:v>2.39</c:v>
                </c:pt>
                <c:pt idx="4">
                  <c:v>#N/A</c:v>
                </c:pt>
                <c:pt idx="5">
                  <c:v>7.05</c:v>
                </c:pt>
                <c:pt idx="6">
                  <c:v>#N/A</c:v>
                </c:pt>
                <c:pt idx="7">
                  <c:v>5.81</c:v>
                </c:pt>
                <c:pt idx="8">
                  <c:v>#N/A</c:v>
                </c:pt>
                <c:pt idx="9">
                  <c:v>8.84</c:v>
                </c:pt>
              </c:numCache>
            </c:numRef>
          </c:val>
          <c:extLst xmlns:c16r2="http://schemas.microsoft.com/office/drawing/2015/06/chart">
            <c:ext xmlns:c16="http://schemas.microsoft.com/office/drawing/2014/chart" uri="{C3380CC4-5D6E-409C-BE32-E72D297353CC}">
              <c16:uniqueId val="{00000009-69FF-49A6-8D1E-62276AD4F08A}"/>
            </c:ext>
          </c:extLst>
        </c:ser>
        <c:dLbls>
          <c:showLegendKey val="0"/>
          <c:showVal val="0"/>
          <c:showCatName val="0"/>
          <c:showSerName val="0"/>
          <c:showPercent val="0"/>
          <c:showBubbleSize val="0"/>
        </c:dLbls>
        <c:gapWidth val="150"/>
        <c:overlap val="100"/>
        <c:axId val="475569752"/>
        <c:axId val="475564264"/>
      </c:barChart>
      <c:catAx>
        <c:axId val="475569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5564264"/>
        <c:crosses val="autoZero"/>
        <c:auto val="1"/>
        <c:lblAlgn val="ctr"/>
        <c:lblOffset val="100"/>
        <c:tickLblSkip val="1"/>
        <c:tickMarkSkip val="1"/>
        <c:noMultiLvlLbl val="0"/>
      </c:catAx>
      <c:valAx>
        <c:axId val="475564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5569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539</c:v>
                </c:pt>
                <c:pt idx="5">
                  <c:v>531</c:v>
                </c:pt>
                <c:pt idx="8">
                  <c:v>497</c:v>
                </c:pt>
                <c:pt idx="11">
                  <c:v>483</c:v>
                </c:pt>
                <c:pt idx="14">
                  <c:v>482</c:v>
                </c:pt>
              </c:numCache>
            </c:numRef>
          </c:val>
          <c:extLst xmlns:c16r2="http://schemas.microsoft.com/office/drawing/2015/06/chart">
            <c:ext xmlns:c16="http://schemas.microsoft.com/office/drawing/2014/chart" uri="{C3380CC4-5D6E-409C-BE32-E72D297353CC}">
              <c16:uniqueId val="{00000000-CD3C-4C88-881E-433338298A1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D3C-4C88-881E-433338298A1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CD3C-4C88-881E-433338298A1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29</c:v>
                </c:pt>
                <c:pt idx="3">
                  <c:v>29</c:v>
                </c:pt>
                <c:pt idx="6">
                  <c:v>29</c:v>
                </c:pt>
                <c:pt idx="9">
                  <c:v>29</c:v>
                </c:pt>
                <c:pt idx="12">
                  <c:v>29</c:v>
                </c:pt>
              </c:numCache>
            </c:numRef>
          </c:val>
          <c:extLst xmlns:c16r2="http://schemas.microsoft.com/office/drawing/2015/06/chart">
            <c:ext xmlns:c16="http://schemas.microsoft.com/office/drawing/2014/chart" uri="{C3380CC4-5D6E-409C-BE32-E72D297353CC}">
              <c16:uniqueId val="{00000003-CD3C-4C88-881E-433338298A1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83</c:v>
                </c:pt>
                <c:pt idx="3">
                  <c:v>91</c:v>
                </c:pt>
                <c:pt idx="6">
                  <c:v>74</c:v>
                </c:pt>
                <c:pt idx="9">
                  <c:v>77</c:v>
                </c:pt>
                <c:pt idx="12">
                  <c:v>72</c:v>
                </c:pt>
              </c:numCache>
            </c:numRef>
          </c:val>
          <c:extLst xmlns:c16r2="http://schemas.microsoft.com/office/drawing/2015/06/chart">
            <c:ext xmlns:c16="http://schemas.microsoft.com/office/drawing/2014/chart" uri="{C3380CC4-5D6E-409C-BE32-E72D297353CC}">
              <c16:uniqueId val="{00000004-CD3C-4C88-881E-433338298A1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D3C-4C88-881E-433338298A1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D3C-4C88-881E-433338298A1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672</c:v>
                </c:pt>
                <c:pt idx="3">
                  <c:v>668</c:v>
                </c:pt>
                <c:pt idx="6">
                  <c:v>601</c:v>
                </c:pt>
                <c:pt idx="9">
                  <c:v>541</c:v>
                </c:pt>
                <c:pt idx="12">
                  <c:v>484</c:v>
                </c:pt>
              </c:numCache>
            </c:numRef>
          </c:val>
          <c:extLst xmlns:c16r2="http://schemas.microsoft.com/office/drawing/2015/06/chart">
            <c:ext xmlns:c16="http://schemas.microsoft.com/office/drawing/2014/chart" uri="{C3380CC4-5D6E-409C-BE32-E72D297353CC}">
              <c16:uniqueId val="{00000007-CD3C-4C88-881E-433338298A18}"/>
            </c:ext>
          </c:extLst>
        </c:ser>
        <c:dLbls>
          <c:showLegendKey val="0"/>
          <c:showVal val="0"/>
          <c:showCatName val="0"/>
          <c:showSerName val="0"/>
          <c:showPercent val="0"/>
          <c:showBubbleSize val="0"/>
        </c:dLbls>
        <c:gapWidth val="100"/>
        <c:overlap val="100"/>
        <c:axId val="475565832"/>
        <c:axId val="475564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245</c:v>
                </c:pt>
                <c:pt idx="2">
                  <c:v>#N/A</c:v>
                </c:pt>
                <c:pt idx="3">
                  <c:v>#N/A</c:v>
                </c:pt>
                <c:pt idx="4">
                  <c:v>257</c:v>
                </c:pt>
                <c:pt idx="5">
                  <c:v>#N/A</c:v>
                </c:pt>
                <c:pt idx="6">
                  <c:v>#N/A</c:v>
                </c:pt>
                <c:pt idx="7">
                  <c:v>207</c:v>
                </c:pt>
                <c:pt idx="8">
                  <c:v>#N/A</c:v>
                </c:pt>
                <c:pt idx="9">
                  <c:v>#N/A</c:v>
                </c:pt>
                <c:pt idx="10">
                  <c:v>164</c:v>
                </c:pt>
                <c:pt idx="11">
                  <c:v>#N/A</c:v>
                </c:pt>
                <c:pt idx="12">
                  <c:v>#N/A</c:v>
                </c:pt>
                <c:pt idx="13">
                  <c:v>103</c:v>
                </c:pt>
                <c:pt idx="14">
                  <c:v>#N/A</c:v>
                </c:pt>
              </c:numCache>
            </c:numRef>
          </c:val>
          <c:smooth val="0"/>
          <c:extLst xmlns:c16r2="http://schemas.microsoft.com/office/drawing/2015/06/chart">
            <c:ext xmlns:c16="http://schemas.microsoft.com/office/drawing/2014/chart" uri="{C3380CC4-5D6E-409C-BE32-E72D297353CC}">
              <c16:uniqueId val="{00000008-CD3C-4C88-881E-433338298A18}"/>
            </c:ext>
          </c:extLst>
        </c:ser>
        <c:dLbls>
          <c:showLegendKey val="0"/>
          <c:showVal val="0"/>
          <c:showCatName val="0"/>
          <c:showSerName val="0"/>
          <c:showPercent val="0"/>
          <c:showBubbleSize val="0"/>
        </c:dLbls>
        <c:marker val="1"/>
        <c:smooth val="0"/>
        <c:axId val="475565832"/>
        <c:axId val="475564656"/>
      </c:lineChart>
      <c:catAx>
        <c:axId val="475565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5564656"/>
        <c:crosses val="autoZero"/>
        <c:auto val="1"/>
        <c:lblAlgn val="ctr"/>
        <c:lblOffset val="100"/>
        <c:tickLblSkip val="1"/>
        <c:tickMarkSkip val="1"/>
        <c:noMultiLvlLbl val="0"/>
      </c:catAx>
      <c:valAx>
        <c:axId val="475564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5565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4308</c:v>
                </c:pt>
                <c:pt idx="5">
                  <c:v>4109</c:v>
                </c:pt>
                <c:pt idx="8">
                  <c:v>4459</c:v>
                </c:pt>
                <c:pt idx="11">
                  <c:v>4975</c:v>
                </c:pt>
                <c:pt idx="14">
                  <c:v>4879</c:v>
                </c:pt>
              </c:numCache>
            </c:numRef>
          </c:val>
          <c:extLst xmlns:c16r2="http://schemas.microsoft.com/office/drawing/2015/06/chart">
            <c:ext xmlns:c16="http://schemas.microsoft.com/office/drawing/2014/chart" uri="{C3380CC4-5D6E-409C-BE32-E72D297353CC}">
              <c16:uniqueId val="{00000000-CCBC-4E50-B479-DE023F03101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154</c:v>
                </c:pt>
                <c:pt idx="5">
                  <c:v>114</c:v>
                </c:pt>
                <c:pt idx="8">
                  <c:v>87</c:v>
                </c:pt>
                <c:pt idx="11">
                  <c:v>61</c:v>
                </c:pt>
                <c:pt idx="14">
                  <c:v>42</c:v>
                </c:pt>
              </c:numCache>
            </c:numRef>
          </c:val>
          <c:extLst xmlns:c16r2="http://schemas.microsoft.com/office/drawing/2015/06/chart">
            <c:ext xmlns:c16="http://schemas.microsoft.com/office/drawing/2014/chart" uri="{C3380CC4-5D6E-409C-BE32-E72D297353CC}">
              <c16:uniqueId val="{00000001-CCBC-4E50-B479-DE023F03101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3208</c:v>
                </c:pt>
                <c:pt idx="5">
                  <c:v>3088</c:v>
                </c:pt>
                <c:pt idx="8">
                  <c:v>3337</c:v>
                </c:pt>
                <c:pt idx="11">
                  <c:v>3493</c:v>
                </c:pt>
                <c:pt idx="14">
                  <c:v>3845</c:v>
                </c:pt>
              </c:numCache>
            </c:numRef>
          </c:val>
          <c:extLst xmlns:c16r2="http://schemas.microsoft.com/office/drawing/2015/06/chart">
            <c:ext xmlns:c16="http://schemas.microsoft.com/office/drawing/2014/chart" uri="{C3380CC4-5D6E-409C-BE32-E72D297353CC}">
              <c16:uniqueId val="{00000002-CCBC-4E50-B479-DE023F03101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CBC-4E50-B479-DE023F03101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CBC-4E50-B479-DE023F03101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CBC-4E50-B479-DE023F03101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972</c:v>
                </c:pt>
                <c:pt idx="3">
                  <c:v>952</c:v>
                </c:pt>
                <c:pt idx="6">
                  <c:v>958</c:v>
                </c:pt>
                <c:pt idx="9">
                  <c:v>943</c:v>
                </c:pt>
                <c:pt idx="12">
                  <c:v>951</c:v>
                </c:pt>
              </c:numCache>
            </c:numRef>
          </c:val>
          <c:extLst xmlns:c16r2="http://schemas.microsoft.com/office/drawing/2015/06/chart">
            <c:ext xmlns:c16="http://schemas.microsoft.com/office/drawing/2014/chart" uri="{C3380CC4-5D6E-409C-BE32-E72D297353CC}">
              <c16:uniqueId val="{00000006-CCBC-4E50-B479-DE023F03101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240</c:v>
                </c:pt>
                <c:pt idx="3">
                  <c:v>211</c:v>
                </c:pt>
                <c:pt idx="6">
                  <c:v>183</c:v>
                </c:pt>
                <c:pt idx="9">
                  <c:v>154</c:v>
                </c:pt>
                <c:pt idx="12">
                  <c:v>125</c:v>
                </c:pt>
              </c:numCache>
            </c:numRef>
          </c:val>
          <c:extLst xmlns:c16r2="http://schemas.microsoft.com/office/drawing/2015/06/chart">
            <c:ext xmlns:c16="http://schemas.microsoft.com/office/drawing/2014/chart" uri="{C3380CC4-5D6E-409C-BE32-E72D297353CC}">
              <c16:uniqueId val="{00000007-CCBC-4E50-B479-DE023F03101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801</c:v>
                </c:pt>
                <c:pt idx="3">
                  <c:v>782</c:v>
                </c:pt>
                <c:pt idx="6">
                  <c:v>752</c:v>
                </c:pt>
                <c:pt idx="9">
                  <c:v>689</c:v>
                </c:pt>
                <c:pt idx="12">
                  <c:v>573</c:v>
                </c:pt>
              </c:numCache>
            </c:numRef>
          </c:val>
          <c:extLst xmlns:c16r2="http://schemas.microsoft.com/office/drawing/2015/06/chart">
            <c:ext xmlns:c16="http://schemas.microsoft.com/office/drawing/2014/chart" uri="{C3380CC4-5D6E-409C-BE32-E72D297353CC}">
              <c16:uniqueId val="{00000008-CCBC-4E50-B479-DE023F03101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CBC-4E50-B479-DE023F03101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4029</c:v>
                </c:pt>
                <c:pt idx="3">
                  <c:v>4029</c:v>
                </c:pt>
                <c:pt idx="6">
                  <c:v>4390</c:v>
                </c:pt>
                <c:pt idx="9">
                  <c:v>4862</c:v>
                </c:pt>
                <c:pt idx="12">
                  <c:v>4796</c:v>
                </c:pt>
              </c:numCache>
            </c:numRef>
          </c:val>
          <c:extLst xmlns:c16r2="http://schemas.microsoft.com/office/drawing/2015/06/chart">
            <c:ext xmlns:c16="http://schemas.microsoft.com/office/drawing/2014/chart" uri="{C3380CC4-5D6E-409C-BE32-E72D297353CC}">
              <c16:uniqueId val="{0000000A-CCBC-4E50-B479-DE023F03101E}"/>
            </c:ext>
          </c:extLst>
        </c:ser>
        <c:dLbls>
          <c:showLegendKey val="0"/>
          <c:showVal val="0"/>
          <c:showCatName val="0"/>
          <c:showSerName val="0"/>
          <c:showPercent val="0"/>
          <c:showBubbleSize val="0"/>
        </c:dLbls>
        <c:gapWidth val="100"/>
        <c:overlap val="100"/>
        <c:axId val="475565048"/>
        <c:axId val="4755666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CBC-4E50-B479-DE023F03101E}"/>
            </c:ext>
          </c:extLst>
        </c:ser>
        <c:dLbls>
          <c:showLegendKey val="0"/>
          <c:showVal val="0"/>
          <c:showCatName val="0"/>
          <c:showSerName val="0"/>
          <c:showPercent val="0"/>
          <c:showBubbleSize val="0"/>
        </c:dLbls>
        <c:marker val="1"/>
        <c:smooth val="0"/>
        <c:axId val="475565048"/>
        <c:axId val="475566616"/>
      </c:lineChart>
      <c:catAx>
        <c:axId val="475565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5566616"/>
        <c:crosses val="autoZero"/>
        <c:auto val="1"/>
        <c:lblAlgn val="ctr"/>
        <c:lblOffset val="100"/>
        <c:tickLblSkip val="1"/>
        <c:tickMarkSkip val="1"/>
        <c:noMultiLvlLbl val="0"/>
      </c:catAx>
      <c:valAx>
        <c:axId val="475566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5565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1676</c:v>
                </c:pt>
                <c:pt idx="1">
                  <c:v>1419</c:v>
                </c:pt>
                <c:pt idx="2">
                  <c:v>1516</c:v>
                </c:pt>
              </c:numCache>
            </c:numRef>
          </c:val>
          <c:extLst xmlns:c16r2="http://schemas.microsoft.com/office/drawing/2015/06/chart">
            <c:ext xmlns:c16="http://schemas.microsoft.com/office/drawing/2014/chart" uri="{C3380CC4-5D6E-409C-BE32-E72D297353CC}">
              <c16:uniqueId val="{00000000-C4FC-4832-9F58-981950C30BF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26</c:v>
                </c:pt>
                <c:pt idx="1">
                  <c:v>26</c:v>
                </c:pt>
                <c:pt idx="2">
                  <c:v>38</c:v>
                </c:pt>
              </c:numCache>
            </c:numRef>
          </c:val>
          <c:extLst xmlns:c16r2="http://schemas.microsoft.com/office/drawing/2015/06/chart">
            <c:ext xmlns:c16="http://schemas.microsoft.com/office/drawing/2014/chart" uri="{C3380CC4-5D6E-409C-BE32-E72D297353CC}">
              <c16:uniqueId val="{00000001-C4FC-4832-9F58-981950C30BF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1240</c:v>
                </c:pt>
                <c:pt idx="1">
                  <c:v>1639</c:v>
                </c:pt>
                <c:pt idx="2">
                  <c:v>1862</c:v>
                </c:pt>
              </c:numCache>
            </c:numRef>
          </c:val>
          <c:extLst xmlns:c16r2="http://schemas.microsoft.com/office/drawing/2015/06/chart">
            <c:ext xmlns:c16="http://schemas.microsoft.com/office/drawing/2014/chart" uri="{C3380CC4-5D6E-409C-BE32-E72D297353CC}">
              <c16:uniqueId val="{00000002-C4FC-4832-9F58-981950C30BF8}"/>
            </c:ext>
          </c:extLst>
        </c:ser>
        <c:dLbls>
          <c:showLegendKey val="0"/>
          <c:showVal val="0"/>
          <c:showCatName val="0"/>
          <c:showSerName val="0"/>
          <c:showPercent val="0"/>
          <c:showBubbleSize val="0"/>
        </c:dLbls>
        <c:gapWidth val="120"/>
        <c:overlap val="100"/>
        <c:axId val="475568184"/>
        <c:axId val="475563088"/>
      </c:barChart>
      <c:catAx>
        <c:axId val="475568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5563088"/>
        <c:crosses val="autoZero"/>
        <c:auto val="1"/>
        <c:lblAlgn val="ctr"/>
        <c:lblOffset val="100"/>
        <c:tickLblSkip val="1"/>
        <c:tickMarkSkip val="1"/>
        <c:noMultiLvlLbl val="0"/>
      </c:catAx>
      <c:valAx>
        <c:axId val="4755630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5568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北海道増毛町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3,725
3,612
369.72
5,612,908
5,330,427
269,384
3,046,211
4,795,915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人口の減少や全国平均を上回る高齢化率（</a:t>
          </a:r>
          <a:r>
            <a:rPr kumimoji="1" lang="en-US" altLang="ja-JP" sz="1100">
              <a:solidFill>
                <a:schemeClr val="dk1"/>
              </a:solidFill>
              <a:effectLst/>
              <a:latin typeface="+mn-lt"/>
              <a:ea typeface="+mn-ea"/>
              <a:cs typeface="+mn-cs"/>
            </a:rPr>
            <a:t>R6.1.1</a:t>
          </a:r>
          <a:r>
            <a:rPr kumimoji="1" lang="ja-JP" altLang="ja-JP" sz="1100">
              <a:solidFill>
                <a:schemeClr val="dk1"/>
              </a:solidFill>
              <a:effectLst/>
              <a:latin typeface="+mn-lt"/>
              <a:ea typeface="+mn-ea"/>
              <a:cs typeface="+mn-cs"/>
            </a:rPr>
            <a:t>現在</a:t>
          </a:r>
          <a:r>
            <a:rPr kumimoji="1" lang="en-US" altLang="ja-JP" sz="1100">
              <a:solidFill>
                <a:schemeClr val="dk1"/>
              </a:solidFill>
              <a:effectLst/>
              <a:latin typeface="+mn-lt"/>
              <a:ea typeface="+mn-ea"/>
              <a:cs typeface="+mn-cs"/>
            </a:rPr>
            <a:t>46.8%</a:t>
          </a:r>
          <a:r>
            <a:rPr kumimoji="1" lang="ja-JP" altLang="ja-JP" sz="1100">
              <a:solidFill>
                <a:schemeClr val="dk1"/>
              </a:solidFill>
              <a:effectLst/>
              <a:latin typeface="+mn-lt"/>
              <a:ea typeface="+mn-ea"/>
              <a:cs typeface="+mn-cs"/>
            </a:rPr>
            <a:t>）に加え、基幹産業が第一次産業である当町には大規模事業所がないことから、財政基盤が弱く、類似団体平均を下回っている。</a:t>
          </a:r>
          <a:endParaRPr lang="ja-JP" altLang="ja-JP" sz="1400">
            <a:effectLst/>
          </a:endParaRPr>
        </a:p>
        <a:p>
          <a:r>
            <a:rPr kumimoji="1" lang="ja-JP" altLang="ja-JP" sz="1100">
              <a:solidFill>
                <a:schemeClr val="dk1"/>
              </a:solidFill>
              <a:effectLst/>
              <a:latin typeface="+mn-lt"/>
              <a:ea typeface="+mn-ea"/>
              <a:cs typeface="+mn-cs"/>
            </a:rPr>
            <a:t>今後の改善に向け、引き続き町税等の徴収率向上対策や未利用地売却の歳入確保に努めるとともに、歳出全般にわたって見直し、特に投資的事業の計画的実施により財政の健全化を図る。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115358</xdr:rowOff>
    </xdr:to>
    <xdr:cxnSp macro="">
      <xdr:nvCxnSpPr>
        <xdr:cNvPr id="68" name="直線コネクタ 67"/>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115358</xdr:rowOff>
    </xdr:to>
    <xdr:cxnSp macro="">
      <xdr:nvCxnSpPr>
        <xdr:cNvPr id="71" name="直線コネクタ 70"/>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115358</xdr:rowOff>
    </xdr:to>
    <xdr:cxnSp macro="">
      <xdr:nvCxnSpPr>
        <xdr:cNvPr id="74" name="直線コネクタ 73"/>
        <xdr:cNvCxnSpPr/>
      </xdr:nvCxnSpPr>
      <xdr:spPr>
        <a:xfrm>
          <a:off x="2336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115358</xdr:rowOff>
    </xdr:to>
    <xdr:cxnSp macro="">
      <xdr:nvCxnSpPr>
        <xdr:cNvPr id="77" name="直線コネクタ 76"/>
        <xdr:cNvCxnSpPr/>
      </xdr:nvCxnSpPr>
      <xdr:spPr>
        <a:xfrm flipV="1">
          <a:off x="1447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7" name="楕円 86"/>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8"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89" name="楕円 88"/>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0" name="テキスト ボックス 89"/>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1" name="楕円 90"/>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2" name="テキスト ボックス 91"/>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5" name="楕円 94"/>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6" name="テキスト ボックス 95"/>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年度までは類似団体平均を上回っていたが、普通交付税の増加や公債費の減少により、令和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下回っている。今後も更なる改善に向け、新規発行の地方債については、財政状況を勘案した計画的で有利な発行に努める。また、定員管理の適正化や各種手当て見直し等による人件費の抑制を図り、行財政改革の取り組みを継続することで義務的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42969</xdr:rowOff>
    </xdr:from>
    <xdr:to>
      <xdr:col>23</xdr:col>
      <xdr:colOff>133350</xdr:colOff>
      <xdr:row>61</xdr:row>
      <xdr:rowOff>155575</xdr:rowOff>
    </xdr:to>
    <xdr:cxnSp macro="">
      <xdr:nvCxnSpPr>
        <xdr:cNvPr id="131" name="直線コネクタ 130"/>
        <xdr:cNvCxnSpPr/>
      </xdr:nvCxnSpPr>
      <xdr:spPr>
        <a:xfrm flipV="1">
          <a:off x="4114800" y="10501419"/>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155575</xdr:rowOff>
    </xdr:from>
    <xdr:to>
      <xdr:col>19</xdr:col>
      <xdr:colOff>133350</xdr:colOff>
      <xdr:row>62</xdr:row>
      <xdr:rowOff>24342</xdr:rowOff>
    </xdr:to>
    <xdr:cxnSp macro="">
      <xdr:nvCxnSpPr>
        <xdr:cNvPr id="134" name="直線コネクタ 133"/>
        <xdr:cNvCxnSpPr/>
      </xdr:nvCxnSpPr>
      <xdr:spPr>
        <a:xfrm flipV="1">
          <a:off x="3225800" y="106140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24342</xdr:rowOff>
    </xdr:from>
    <xdr:to>
      <xdr:col>15</xdr:col>
      <xdr:colOff>82550</xdr:colOff>
      <xdr:row>64</xdr:row>
      <xdr:rowOff>63500</xdr:rowOff>
    </xdr:to>
    <xdr:cxnSp macro="">
      <xdr:nvCxnSpPr>
        <xdr:cNvPr id="137" name="直線コネクタ 136"/>
        <xdr:cNvCxnSpPr/>
      </xdr:nvCxnSpPr>
      <xdr:spPr>
        <a:xfrm flipV="1">
          <a:off x="2336800" y="10654242"/>
          <a:ext cx="889000" cy="38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63500</xdr:rowOff>
    </xdr:from>
    <xdr:to>
      <xdr:col>11</xdr:col>
      <xdr:colOff>31750</xdr:colOff>
      <xdr:row>65</xdr:row>
      <xdr:rowOff>121285</xdr:rowOff>
    </xdr:to>
    <xdr:cxnSp macro="">
      <xdr:nvCxnSpPr>
        <xdr:cNvPr id="140" name="直線コネクタ 139"/>
        <xdr:cNvCxnSpPr/>
      </xdr:nvCxnSpPr>
      <xdr:spPr>
        <a:xfrm flipV="1">
          <a:off x="1447800" y="11036300"/>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163619</xdr:rowOff>
    </xdr:from>
    <xdr:to>
      <xdr:col>23</xdr:col>
      <xdr:colOff>184150</xdr:colOff>
      <xdr:row>61</xdr:row>
      <xdr:rowOff>93769</xdr:rowOff>
    </xdr:to>
    <xdr:sp macro="" textlink="">
      <xdr:nvSpPr>
        <xdr:cNvPr id="150" name="楕円 149"/>
        <xdr:cNvSpPr/>
      </xdr:nvSpPr>
      <xdr:spPr>
        <a:xfrm>
          <a:off x="49022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8696</xdr:rowOff>
    </xdr:from>
    <xdr:ext cx="762000" cy="259045"/>
    <xdr:sp macro="" textlink="">
      <xdr:nvSpPr>
        <xdr:cNvPr id="151" name="財政構造の弾力性該当値テキスト"/>
        <xdr:cNvSpPr txBox="1"/>
      </xdr:nvSpPr>
      <xdr:spPr>
        <a:xfrm>
          <a:off x="5041900" y="1029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104775</xdr:rowOff>
    </xdr:from>
    <xdr:to>
      <xdr:col>19</xdr:col>
      <xdr:colOff>184150</xdr:colOff>
      <xdr:row>62</xdr:row>
      <xdr:rowOff>34925</xdr:rowOff>
    </xdr:to>
    <xdr:sp macro="" textlink="">
      <xdr:nvSpPr>
        <xdr:cNvPr id="152" name="楕円 151"/>
        <xdr:cNvSpPr/>
      </xdr:nvSpPr>
      <xdr:spPr>
        <a:xfrm>
          <a:off x="4064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45102</xdr:rowOff>
    </xdr:from>
    <xdr:ext cx="736600" cy="259045"/>
    <xdr:sp macro="" textlink="">
      <xdr:nvSpPr>
        <xdr:cNvPr id="153" name="テキスト ボックス 152"/>
        <xdr:cNvSpPr txBox="1"/>
      </xdr:nvSpPr>
      <xdr:spPr>
        <a:xfrm>
          <a:off x="3733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144992</xdr:rowOff>
    </xdr:from>
    <xdr:to>
      <xdr:col>15</xdr:col>
      <xdr:colOff>133350</xdr:colOff>
      <xdr:row>62</xdr:row>
      <xdr:rowOff>75142</xdr:rowOff>
    </xdr:to>
    <xdr:sp macro="" textlink="">
      <xdr:nvSpPr>
        <xdr:cNvPr id="154" name="楕円 153"/>
        <xdr:cNvSpPr/>
      </xdr:nvSpPr>
      <xdr:spPr>
        <a:xfrm>
          <a:off x="3175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85319</xdr:rowOff>
    </xdr:from>
    <xdr:ext cx="762000" cy="259045"/>
    <xdr:sp macro="" textlink="">
      <xdr:nvSpPr>
        <xdr:cNvPr id="155" name="テキスト ボックス 154"/>
        <xdr:cNvSpPr txBox="1"/>
      </xdr:nvSpPr>
      <xdr:spPr>
        <a:xfrm>
          <a:off x="2844800" y="1037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6" name="楕円 155"/>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57" name="テキスト ボックス 156"/>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70485</xdr:rowOff>
    </xdr:from>
    <xdr:to>
      <xdr:col>7</xdr:col>
      <xdr:colOff>31750</xdr:colOff>
      <xdr:row>66</xdr:row>
      <xdr:rowOff>635</xdr:rowOff>
    </xdr:to>
    <xdr:sp macro="" textlink="">
      <xdr:nvSpPr>
        <xdr:cNvPr id="158" name="楕円 157"/>
        <xdr:cNvSpPr/>
      </xdr:nvSpPr>
      <xdr:spPr>
        <a:xfrm>
          <a:off x="1397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156862</xdr:rowOff>
    </xdr:from>
    <xdr:ext cx="762000" cy="259045"/>
    <xdr:sp macro="" textlink="">
      <xdr:nvSpPr>
        <xdr:cNvPr id="159" name="テキスト ボックス 158"/>
        <xdr:cNvSpPr txBox="1"/>
      </xdr:nvSpPr>
      <xdr:spPr>
        <a:xfrm>
          <a:off x="1066800" y="1130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[617,735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を上回っている主な要因は、人件費であり、単独設置の消防本部、養護老人ホームや有床診療所を直営で行っているためである。今後も財政運営プランに基づき、適正な定員管理に努めるとともに運営のあり方を検討し、コスト低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48533</xdr:rowOff>
    </xdr:from>
    <xdr:to>
      <xdr:col>23</xdr:col>
      <xdr:colOff>133350</xdr:colOff>
      <xdr:row>83</xdr:row>
      <xdr:rowOff>67182</xdr:rowOff>
    </xdr:to>
    <xdr:cxnSp macro="">
      <xdr:nvCxnSpPr>
        <xdr:cNvPr id="193" name="直線コネクタ 192"/>
        <xdr:cNvCxnSpPr/>
      </xdr:nvCxnSpPr>
      <xdr:spPr>
        <a:xfrm>
          <a:off x="4114800" y="14278883"/>
          <a:ext cx="838200" cy="1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48533</xdr:rowOff>
    </xdr:from>
    <xdr:to>
      <xdr:col>19</xdr:col>
      <xdr:colOff>133350</xdr:colOff>
      <xdr:row>83</xdr:row>
      <xdr:rowOff>48806</xdr:rowOff>
    </xdr:to>
    <xdr:cxnSp macro="">
      <xdr:nvCxnSpPr>
        <xdr:cNvPr id="196" name="直線コネクタ 195"/>
        <xdr:cNvCxnSpPr/>
      </xdr:nvCxnSpPr>
      <xdr:spPr>
        <a:xfrm flipV="1">
          <a:off x="3225800" y="14278883"/>
          <a:ext cx="88900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10274</xdr:rowOff>
    </xdr:from>
    <xdr:to>
      <xdr:col>15</xdr:col>
      <xdr:colOff>82550</xdr:colOff>
      <xdr:row>83</xdr:row>
      <xdr:rowOff>48806</xdr:rowOff>
    </xdr:to>
    <xdr:cxnSp macro="">
      <xdr:nvCxnSpPr>
        <xdr:cNvPr id="199" name="直線コネクタ 198"/>
        <xdr:cNvCxnSpPr/>
      </xdr:nvCxnSpPr>
      <xdr:spPr>
        <a:xfrm>
          <a:off x="2336800" y="14240624"/>
          <a:ext cx="889000" cy="3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127133</xdr:rowOff>
    </xdr:from>
    <xdr:to>
      <xdr:col>11</xdr:col>
      <xdr:colOff>31750</xdr:colOff>
      <xdr:row>83</xdr:row>
      <xdr:rowOff>10274</xdr:rowOff>
    </xdr:to>
    <xdr:cxnSp macro="">
      <xdr:nvCxnSpPr>
        <xdr:cNvPr id="202" name="直線コネクタ 201"/>
        <xdr:cNvCxnSpPr/>
      </xdr:nvCxnSpPr>
      <xdr:spPr>
        <a:xfrm>
          <a:off x="1447800" y="14186033"/>
          <a:ext cx="889000" cy="5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16382</xdr:rowOff>
    </xdr:from>
    <xdr:to>
      <xdr:col>23</xdr:col>
      <xdr:colOff>184150</xdr:colOff>
      <xdr:row>83</xdr:row>
      <xdr:rowOff>117982</xdr:rowOff>
    </xdr:to>
    <xdr:sp macro="" textlink="">
      <xdr:nvSpPr>
        <xdr:cNvPr id="212" name="楕円 211"/>
        <xdr:cNvSpPr/>
      </xdr:nvSpPr>
      <xdr:spPr>
        <a:xfrm>
          <a:off x="4902200" y="1424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159909</xdr:rowOff>
    </xdr:from>
    <xdr:ext cx="762000" cy="259045"/>
    <xdr:sp macro="" textlink="">
      <xdr:nvSpPr>
        <xdr:cNvPr id="213" name="人件費・物件費等の状況該当値テキスト"/>
        <xdr:cNvSpPr txBox="1"/>
      </xdr:nvSpPr>
      <xdr:spPr>
        <a:xfrm>
          <a:off x="5041900" y="1421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169183</xdr:rowOff>
    </xdr:from>
    <xdr:to>
      <xdr:col>19</xdr:col>
      <xdr:colOff>184150</xdr:colOff>
      <xdr:row>83</xdr:row>
      <xdr:rowOff>99333</xdr:rowOff>
    </xdr:to>
    <xdr:sp macro="" textlink="">
      <xdr:nvSpPr>
        <xdr:cNvPr id="214" name="楕円 213"/>
        <xdr:cNvSpPr/>
      </xdr:nvSpPr>
      <xdr:spPr>
        <a:xfrm>
          <a:off x="4064000" y="1422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84110</xdr:rowOff>
    </xdr:from>
    <xdr:ext cx="736600" cy="259045"/>
    <xdr:sp macro="" textlink="">
      <xdr:nvSpPr>
        <xdr:cNvPr id="215" name="テキスト ボックス 214"/>
        <xdr:cNvSpPr txBox="1"/>
      </xdr:nvSpPr>
      <xdr:spPr>
        <a:xfrm>
          <a:off x="3733800" y="14314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169456</xdr:rowOff>
    </xdr:from>
    <xdr:to>
      <xdr:col>15</xdr:col>
      <xdr:colOff>133350</xdr:colOff>
      <xdr:row>83</xdr:row>
      <xdr:rowOff>99606</xdr:rowOff>
    </xdr:to>
    <xdr:sp macro="" textlink="">
      <xdr:nvSpPr>
        <xdr:cNvPr id="216" name="楕円 215"/>
        <xdr:cNvSpPr/>
      </xdr:nvSpPr>
      <xdr:spPr>
        <a:xfrm>
          <a:off x="3175000" y="1422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84383</xdr:rowOff>
    </xdr:from>
    <xdr:ext cx="762000" cy="259045"/>
    <xdr:sp macro="" textlink="">
      <xdr:nvSpPr>
        <xdr:cNvPr id="217" name="テキスト ボックス 216"/>
        <xdr:cNvSpPr txBox="1"/>
      </xdr:nvSpPr>
      <xdr:spPr>
        <a:xfrm>
          <a:off x="2844800" y="1431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130924</xdr:rowOff>
    </xdr:from>
    <xdr:to>
      <xdr:col>11</xdr:col>
      <xdr:colOff>82550</xdr:colOff>
      <xdr:row>83</xdr:row>
      <xdr:rowOff>61074</xdr:rowOff>
    </xdr:to>
    <xdr:sp macro="" textlink="">
      <xdr:nvSpPr>
        <xdr:cNvPr id="218" name="楕円 217"/>
        <xdr:cNvSpPr/>
      </xdr:nvSpPr>
      <xdr:spPr>
        <a:xfrm>
          <a:off x="2286000" y="1418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45851</xdr:rowOff>
    </xdr:from>
    <xdr:ext cx="762000" cy="259045"/>
    <xdr:sp macro="" textlink="">
      <xdr:nvSpPr>
        <xdr:cNvPr id="219" name="テキスト ボックス 218"/>
        <xdr:cNvSpPr txBox="1"/>
      </xdr:nvSpPr>
      <xdr:spPr>
        <a:xfrm>
          <a:off x="1955800" y="1427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76333</xdr:rowOff>
    </xdr:from>
    <xdr:to>
      <xdr:col>7</xdr:col>
      <xdr:colOff>31750</xdr:colOff>
      <xdr:row>83</xdr:row>
      <xdr:rowOff>6483</xdr:rowOff>
    </xdr:to>
    <xdr:sp macro="" textlink="">
      <xdr:nvSpPr>
        <xdr:cNvPr id="220" name="楕円 219"/>
        <xdr:cNvSpPr/>
      </xdr:nvSpPr>
      <xdr:spPr>
        <a:xfrm>
          <a:off x="1397000" y="1413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162710</xdr:rowOff>
    </xdr:from>
    <xdr:ext cx="762000" cy="259045"/>
    <xdr:sp macro="" textlink="">
      <xdr:nvSpPr>
        <xdr:cNvPr id="221" name="テキスト ボックス 220"/>
        <xdr:cNvSpPr txBox="1"/>
      </xdr:nvSpPr>
      <xdr:spPr>
        <a:xfrm>
          <a:off x="1066800" y="1422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年度までは類似団体平均と比較し、やや下回る状況となっていたが、令和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年度は職員の経験年数階層上昇による変動指数上昇により、やや上回る状況となった。引き続き適正な定員管理、各種手当ての見直し等の給与の適正化に努める。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44768</xdr:rowOff>
    </xdr:from>
    <xdr:to>
      <xdr:col>81</xdr:col>
      <xdr:colOff>44450</xdr:colOff>
      <xdr:row>87</xdr:row>
      <xdr:rowOff>68898</xdr:rowOff>
    </xdr:to>
    <xdr:cxnSp macro="">
      <xdr:nvCxnSpPr>
        <xdr:cNvPr id="251" name="直線コネクタ 250"/>
        <xdr:cNvCxnSpPr/>
      </xdr:nvCxnSpPr>
      <xdr:spPr>
        <a:xfrm>
          <a:off x="16179800" y="1496091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20638</xdr:rowOff>
    </xdr:from>
    <xdr:to>
      <xdr:col>77</xdr:col>
      <xdr:colOff>44450</xdr:colOff>
      <xdr:row>87</xdr:row>
      <xdr:rowOff>44768</xdr:rowOff>
    </xdr:to>
    <xdr:cxnSp macro="">
      <xdr:nvCxnSpPr>
        <xdr:cNvPr id="254" name="直線コネクタ 253"/>
        <xdr:cNvCxnSpPr/>
      </xdr:nvCxnSpPr>
      <xdr:spPr>
        <a:xfrm>
          <a:off x="15290800" y="1493678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2539</xdr:rowOff>
    </xdr:from>
    <xdr:to>
      <xdr:col>72</xdr:col>
      <xdr:colOff>203200</xdr:colOff>
      <xdr:row>87</xdr:row>
      <xdr:rowOff>20638</xdr:rowOff>
    </xdr:to>
    <xdr:cxnSp macro="">
      <xdr:nvCxnSpPr>
        <xdr:cNvPr id="257" name="直線コネクタ 256"/>
        <xdr:cNvCxnSpPr/>
      </xdr:nvCxnSpPr>
      <xdr:spPr>
        <a:xfrm>
          <a:off x="14401800" y="14918689"/>
          <a:ext cx="889000" cy="1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59" name="テキスト ボックス 258"/>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167957</xdr:rowOff>
    </xdr:from>
    <xdr:to>
      <xdr:col>68</xdr:col>
      <xdr:colOff>152400</xdr:colOff>
      <xdr:row>87</xdr:row>
      <xdr:rowOff>2539</xdr:rowOff>
    </xdr:to>
    <xdr:cxnSp macro="">
      <xdr:nvCxnSpPr>
        <xdr:cNvPr id="260" name="直線コネクタ 259"/>
        <xdr:cNvCxnSpPr/>
      </xdr:nvCxnSpPr>
      <xdr:spPr>
        <a:xfrm>
          <a:off x="13512800" y="1491265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2" name="テキスト ボックス 261"/>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4" name="テキスト ボックス 263"/>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18098</xdr:rowOff>
    </xdr:from>
    <xdr:to>
      <xdr:col>81</xdr:col>
      <xdr:colOff>95250</xdr:colOff>
      <xdr:row>87</xdr:row>
      <xdr:rowOff>119698</xdr:rowOff>
    </xdr:to>
    <xdr:sp macro="" textlink="">
      <xdr:nvSpPr>
        <xdr:cNvPr id="270" name="楕円 269"/>
        <xdr:cNvSpPr/>
      </xdr:nvSpPr>
      <xdr:spPr>
        <a:xfrm>
          <a:off x="169672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161625</xdr:rowOff>
    </xdr:from>
    <xdr:ext cx="762000" cy="259045"/>
    <xdr:sp macro="" textlink="">
      <xdr:nvSpPr>
        <xdr:cNvPr id="271" name="給与水準   （国との比較）該当値テキスト"/>
        <xdr:cNvSpPr txBox="1"/>
      </xdr:nvSpPr>
      <xdr:spPr>
        <a:xfrm>
          <a:off x="17106900" y="1490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165418</xdr:rowOff>
    </xdr:from>
    <xdr:to>
      <xdr:col>77</xdr:col>
      <xdr:colOff>95250</xdr:colOff>
      <xdr:row>87</xdr:row>
      <xdr:rowOff>95568</xdr:rowOff>
    </xdr:to>
    <xdr:sp macro="" textlink="">
      <xdr:nvSpPr>
        <xdr:cNvPr id="272" name="楕円 271"/>
        <xdr:cNvSpPr/>
      </xdr:nvSpPr>
      <xdr:spPr>
        <a:xfrm>
          <a:off x="16129000" y="14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80345</xdr:rowOff>
    </xdr:from>
    <xdr:ext cx="736600" cy="259045"/>
    <xdr:sp macro="" textlink="">
      <xdr:nvSpPr>
        <xdr:cNvPr id="273" name="テキスト ボックス 272"/>
        <xdr:cNvSpPr txBox="1"/>
      </xdr:nvSpPr>
      <xdr:spPr>
        <a:xfrm>
          <a:off x="15798800" y="14996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141288</xdr:rowOff>
    </xdr:from>
    <xdr:to>
      <xdr:col>73</xdr:col>
      <xdr:colOff>44450</xdr:colOff>
      <xdr:row>87</xdr:row>
      <xdr:rowOff>71438</xdr:rowOff>
    </xdr:to>
    <xdr:sp macro="" textlink="">
      <xdr:nvSpPr>
        <xdr:cNvPr id="274" name="楕円 273"/>
        <xdr:cNvSpPr/>
      </xdr:nvSpPr>
      <xdr:spPr>
        <a:xfrm>
          <a:off x="15240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81615</xdr:rowOff>
    </xdr:from>
    <xdr:ext cx="762000" cy="259045"/>
    <xdr:sp macro="" textlink="">
      <xdr:nvSpPr>
        <xdr:cNvPr id="275" name="テキスト ボックス 274"/>
        <xdr:cNvSpPr txBox="1"/>
      </xdr:nvSpPr>
      <xdr:spPr>
        <a:xfrm>
          <a:off x="14909800" y="1465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123189</xdr:rowOff>
    </xdr:from>
    <xdr:to>
      <xdr:col>68</xdr:col>
      <xdr:colOff>203200</xdr:colOff>
      <xdr:row>87</xdr:row>
      <xdr:rowOff>53339</xdr:rowOff>
    </xdr:to>
    <xdr:sp macro="" textlink="">
      <xdr:nvSpPr>
        <xdr:cNvPr id="276" name="楕円 275"/>
        <xdr:cNvSpPr/>
      </xdr:nvSpPr>
      <xdr:spPr>
        <a:xfrm>
          <a:off x="14351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63516</xdr:rowOff>
    </xdr:from>
    <xdr:ext cx="762000" cy="259045"/>
    <xdr:sp macro="" textlink="">
      <xdr:nvSpPr>
        <xdr:cNvPr id="277" name="テキスト ボックス 276"/>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117157</xdr:rowOff>
    </xdr:from>
    <xdr:to>
      <xdr:col>64</xdr:col>
      <xdr:colOff>152400</xdr:colOff>
      <xdr:row>87</xdr:row>
      <xdr:rowOff>47307</xdr:rowOff>
    </xdr:to>
    <xdr:sp macro="" textlink="">
      <xdr:nvSpPr>
        <xdr:cNvPr id="278" name="楕円 277"/>
        <xdr:cNvSpPr/>
      </xdr:nvSpPr>
      <xdr:spPr>
        <a:xfrm>
          <a:off x="13462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57484</xdr:rowOff>
    </xdr:from>
    <xdr:ext cx="762000" cy="259045"/>
    <xdr:sp macro="" textlink="">
      <xdr:nvSpPr>
        <xdr:cNvPr id="279" name="テキスト ボックス 278"/>
        <xdr:cNvSpPr txBox="1"/>
      </xdr:nvSpPr>
      <xdr:spPr>
        <a:xfrm>
          <a:off x="13131800" y="1463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類似団体平均を上回っている主な要因は、単独設置の消防本部、養護老人ホームや有床診療所を直営で行っているためである。今後も財政運営プランに基づき、適正な定員管理に努める。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22558</xdr:rowOff>
    </xdr:from>
    <xdr:to>
      <xdr:col>81</xdr:col>
      <xdr:colOff>44450</xdr:colOff>
      <xdr:row>61</xdr:row>
      <xdr:rowOff>69310</xdr:rowOff>
    </xdr:to>
    <xdr:cxnSp macro="">
      <xdr:nvCxnSpPr>
        <xdr:cNvPr id="318" name="直線コネクタ 317"/>
        <xdr:cNvCxnSpPr/>
      </xdr:nvCxnSpPr>
      <xdr:spPr>
        <a:xfrm>
          <a:off x="16179800" y="10481008"/>
          <a:ext cx="838200" cy="4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22558</xdr:rowOff>
    </xdr:from>
    <xdr:to>
      <xdr:col>77</xdr:col>
      <xdr:colOff>44450</xdr:colOff>
      <xdr:row>61</xdr:row>
      <xdr:rowOff>35528</xdr:rowOff>
    </xdr:to>
    <xdr:cxnSp macro="">
      <xdr:nvCxnSpPr>
        <xdr:cNvPr id="321" name="直線コネクタ 320"/>
        <xdr:cNvCxnSpPr/>
      </xdr:nvCxnSpPr>
      <xdr:spPr>
        <a:xfrm flipV="1">
          <a:off x="15290800" y="10481008"/>
          <a:ext cx="889000" cy="1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2048</xdr:rowOff>
    </xdr:from>
    <xdr:to>
      <xdr:col>72</xdr:col>
      <xdr:colOff>203200</xdr:colOff>
      <xdr:row>61</xdr:row>
      <xdr:rowOff>35528</xdr:rowOff>
    </xdr:to>
    <xdr:cxnSp macro="">
      <xdr:nvCxnSpPr>
        <xdr:cNvPr id="324" name="直線コネクタ 323"/>
        <xdr:cNvCxnSpPr/>
      </xdr:nvCxnSpPr>
      <xdr:spPr>
        <a:xfrm>
          <a:off x="14401800" y="10460498"/>
          <a:ext cx="889000" cy="3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137303</xdr:rowOff>
    </xdr:from>
    <xdr:to>
      <xdr:col>68</xdr:col>
      <xdr:colOff>152400</xdr:colOff>
      <xdr:row>61</xdr:row>
      <xdr:rowOff>2048</xdr:rowOff>
    </xdr:to>
    <xdr:cxnSp macro="">
      <xdr:nvCxnSpPr>
        <xdr:cNvPr id="327" name="直線コネクタ 326"/>
        <xdr:cNvCxnSpPr/>
      </xdr:nvCxnSpPr>
      <xdr:spPr>
        <a:xfrm>
          <a:off x="13512800" y="1042430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18510</xdr:rowOff>
    </xdr:from>
    <xdr:to>
      <xdr:col>81</xdr:col>
      <xdr:colOff>95250</xdr:colOff>
      <xdr:row>61</xdr:row>
      <xdr:rowOff>120110</xdr:rowOff>
    </xdr:to>
    <xdr:sp macro="" textlink="">
      <xdr:nvSpPr>
        <xdr:cNvPr id="337" name="楕円 336"/>
        <xdr:cNvSpPr/>
      </xdr:nvSpPr>
      <xdr:spPr>
        <a:xfrm>
          <a:off x="16967200" y="1047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162037</xdr:rowOff>
    </xdr:from>
    <xdr:ext cx="762000" cy="259045"/>
    <xdr:sp macro="" textlink="">
      <xdr:nvSpPr>
        <xdr:cNvPr id="338" name="定員管理の状況該当値テキスト"/>
        <xdr:cNvSpPr txBox="1"/>
      </xdr:nvSpPr>
      <xdr:spPr>
        <a:xfrm>
          <a:off x="17106900" y="1044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143208</xdr:rowOff>
    </xdr:from>
    <xdr:to>
      <xdr:col>77</xdr:col>
      <xdr:colOff>95250</xdr:colOff>
      <xdr:row>61</xdr:row>
      <xdr:rowOff>73358</xdr:rowOff>
    </xdr:to>
    <xdr:sp macro="" textlink="">
      <xdr:nvSpPr>
        <xdr:cNvPr id="339" name="楕円 338"/>
        <xdr:cNvSpPr/>
      </xdr:nvSpPr>
      <xdr:spPr>
        <a:xfrm>
          <a:off x="16129000" y="1043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58135</xdr:rowOff>
    </xdr:from>
    <xdr:ext cx="736600" cy="259045"/>
    <xdr:sp macro="" textlink="">
      <xdr:nvSpPr>
        <xdr:cNvPr id="340" name="テキスト ボックス 339"/>
        <xdr:cNvSpPr txBox="1"/>
      </xdr:nvSpPr>
      <xdr:spPr>
        <a:xfrm>
          <a:off x="15798800" y="10516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156178</xdr:rowOff>
    </xdr:from>
    <xdr:to>
      <xdr:col>73</xdr:col>
      <xdr:colOff>44450</xdr:colOff>
      <xdr:row>61</xdr:row>
      <xdr:rowOff>86328</xdr:rowOff>
    </xdr:to>
    <xdr:sp macro="" textlink="">
      <xdr:nvSpPr>
        <xdr:cNvPr id="341" name="楕円 340"/>
        <xdr:cNvSpPr/>
      </xdr:nvSpPr>
      <xdr:spPr>
        <a:xfrm>
          <a:off x="15240000" y="1044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71105</xdr:rowOff>
    </xdr:from>
    <xdr:ext cx="762000" cy="259045"/>
    <xdr:sp macro="" textlink="">
      <xdr:nvSpPr>
        <xdr:cNvPr id="342" name="テキスト ボックス 341"/>
        <xdr:cNvSpPr txBox="1"/>
      </xdr:nvSpPr>
      <xdr:spPr>
        <a:xfrm>
          <a:off x="14909800" y="1052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122698</xdr:rowOff>
    </xdr:from>
    <xdr:to>
      <xdr:col>68</xdr:col>
      <xdr:colOff>203200</xdr:colOff>
      <xdr:row>61</xdr:row>
      <xdr:rowOff>52848</xdr:rowOff>
    </xdr:to>
    <xdr:sp macro="" textlink="">
      <xdr:nvSpPr>
        <xdr:cNvPr id="343" name="楕円 342"/>
        <xdr:cNvSpPr/>
      </xdr:nvSpPr>
      <xdr:spPr>
        <a:xfrm>
          <a:off x="14351000" y="1040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37625</xdr:rowOff>
    </xdr:from>
    <xdr:ext cx="762000" cy="259045"/>
    <xdr:sp macro="" textlink="">
      <xdr:nvSpPr>
        <xdr:cNvPr id="344" name="テキスト ボックス 343"/>
        <xdr:cNvSpPr txBox="1"/>
      </xdr:nvSpPr>
      <xdr:spPr>
        <a:xfrm>
          <a:off x="14020800" y="1049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86503</xdr:rowOff>
    </xdr:from>
    <xdr:to>
      <xdr:col>64</xdr:col>
      <xdr:colOff>152400</xdr:colOff>
      <xdr:row>61</xdr:row>
      <xdr:rowOff>16653</xdr:rowOff>
    </xdr:to>
    <xdr:sp macro="" textlink="">
      <xdr:nvSpPr>
        <xdr:cNvPr id="345" name="楕円 344"/>
        <xdr:cNvSpPr/>
      </xdr:nvSpPr>
      <xdr:spPr>
        <a:xfrm>
          <a:off x="13462000" y="103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1430</xdr:rowOff>
    </xdr:from>
    <xdr:ext cx="762000" cy="259045"/>
    <xdr:sp macro="" textlink="">
      <xdr:nvSpPr>
        <xdr:cNvPr id="346" name="テキスト ボックス 345"/>
        <xdr:cNvSpPr txBox="1"/>
      </xdr:nvSpPr>
      <xdr:spPr>
        <a:xfrm>
          <a:off x="13131800" y="1045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平成６年度及び９～</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年度に実施された大型事業に係る地方債の償還に伴い上昇していたが、平成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年度以降、増毛町財政改革方針に基づき、投資的事業の抑制や繰上償還等の実施により元利償還金は減少</a:t>
          </a:r>
          <a:r>
            <a:rPr kumimoji="1" lang="ja-JP" altLang="en-US" sz="1100">
              <a:solidFill>
                <a:schemeClr val="dk1"/>
              </a:solidFill>
              <a:effectLst/>
              <a:latin typeface="+mn-lt"/>
              <a:ea typeface="+mn-ea"/>
              <a:cs typeface="+mn-cs"/>
            </a:rPr>
            <a:t>させた結果、類似団体平均を下回った。</a:t>
          </a:r>
          <a:r>
            <a:rPr kumimoji="1" lang="ja-JP" altLang="ja-JP" sz="1100">
              <a:solidFill>
                <a:schemeClr val="dk1"/>
              </a:solidFill>
              <a:effectLst/>
              <a:latin typeface="+mn-lt"/>
              <a:ea typeface="+mn-ea"/>
              <a:cs typeface="+mn-cs"/>
            </a:rPr>
            <a:t>今後も新規地方債の計画的な発行に努め、さらに公債費残高の縮減を図る。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42</xdr:row>
      <xdr:rowOff>41487</xdr:rowOff>
    </xdr:to>
    <xdr:cxnSp macro="">
      <xdr:nvCxnSpPr>
        <xdr:cNvPr id="379" name="直線コネクタ 378"/>
        <xdr:cNvCxnSpPr/>
      </xdr:nvCxnSpPr>
      <xdr:spPr>
        <a:xfrm flipV="1">
          <a:off x="16179800" y="7065433"/>
          <a:ext cx="8382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41487</xdr:rowOff>
    </xdr:from>
    <xdr:to>
      <xdr:col>77</xdr:col>
      <xdr:colOff>44450</xdr:colOff>
      <xdr:row>42</xdr:row>
      <xdr:rowOff>154094</xdr:rowOff>
    </xdr:to>
    <xdr:cxnSp macro="">
      <xdr:nvCxnSpPr>
        <xdr:cNvPr id="382" name="直線コネクタ 381"/>
        <xdr:cNvCxnSpPr/>
      </xdr:nvCxnSpPr>
      <xdr:spPr>
        <a:xfrm flipV="1">
          <a:off x="15290800" y="7242387"/>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154094</xdr:rowOff>
    </xdr:from>
    <xdr:to>
      <xdr:col>72</xdr:col>
      <xdr:colOff>203200</xdr:colOff>
      <xdr:row>43</xdr:row>
      <xdr:rowOff>71120</xdr:rowOff>
    </xdr:to>
    <xdr:cxnSp macro="">
      <xdr:nvCxnSpPr>
        <xdr:cNvPr id="385" name="直線コネクタ 384"/>
        <xdr:cNvCxnSpPr/>
      </xdr:nvCxnSpPr>
      <xdr:spPr>
        <a:xfrm flipV="1">
          <a:off x="14401800" y="735499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387" name="テキスト ボックス 386"/>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71120</xdr:rowOff>
    </xdr:from>
    <xdr:to>
      <xdr:col>68</xdr:col>
      <xdr:colOff>152400</xdr:colOff>
      <xdr:row>43</xdr:row>
      <xdr:rowOff>79163</xdr:rowOff>
    </xdr:to>
    <xdr:cxnSp macro="">
      <xdr:nvCxnSpPr>
        <xdr:cNvPr id="388" name="直線コネクタ 387"/>
        <xdr:cNvCxnSpPr/>
      </xdr:nvCxnSpPr>
      <xdr:spPr>
        <a:xfrm flipV="1">
          <a:off x="13512800" y="74434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2" name="テキスト ボックス 391"/>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98" name="楕円 397"/>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1710</xdr:rowOff>
    </xdr:from>
    <xdr:ext cx="762000" cy="259045"/>
    <xdr:sp macro="" textlink="">
      <xdr:nvSpPr>
        <xdr:cNvPr id="399" name="公債費負担の状況該当値テキスト"/>
        <xdr:cNvSpPr txBox="1"/>
      </xdr:nvSpPr>
      <xdr:spPr>
        <a:xfrm>
          <a:off x="17106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162137</xdr:rowOff>
    </xdr:from>
    <xdr:to>
      <xdr:col>77</xdr:col>
      <xdr:colOff>95250</xdr:colOff>
      <xdr:row>42</xdr:row>
      <xdr:rowOff>92287</xdr:rowOff>
    </xdr:to>
    <xdr:sp macro="" textlink="">
      <xdr:nvSpPr>
        <xdr:cNvPr id="400" name="楕円 399"/>
        <xdr:cNvSpPr/>
      </xdr:nvSpPr>
      <xdr:spPr>
        <a:xfrm>
          <a:off x="16129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77064</xdr:rowOff>
    </xdr:from>
    <xdr:ext cx="736600" cy="259045"/>
    <xdr:sp macro="" textlink="">
      <xdr:nvSpPr>
        <xdr:cNvPr id="401" name="テキスト ボックス 400"/>
        <xdr:cNvSpPr txBox="1"/>
      </xdr:nvSpPr>
      <xdr:spPr>
        <a:xfrm>
          <a:off x="15798800" y="727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103294</xdr:rowOff>
    </xdr:from>
    <xdr:to>
      <xdr:col>73</xdr:col>
      <xdr:colOff>44450</xdr:colOff>
      <xdr:row>43</xdr:row>
      <xdr:rowOff>33444</xdr:rowOff>
    </xdr:to>
    <xdr:sp macro="" textlink="">
      <xdr:nvSpPr>
        <xdr:cNvPr id="402" name="楕円 401"/>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18221</xdr:rowOff>
    </xdr:from>
    <xdr:ext cx="762000" cy="259045"/>
    <xdr:sp macro="" textlink="">
      <xdr:nvSpPr>
        <xdr:cNvPr id="403" name="テキスト ボックス 402"/>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20320</xdr:rowOff>
    </xdr:from>
    <xdr:to>
      <xdr:col>68</xdr:col>
      <xdr:colOff>203200</xdr:colOff>
      <xdr:row>43</xdr:row>
      <xdr:rowOff>121920</xdr:rowOff>
    </xdr:to>
    <xdr:sp macro="" textlink="">
      <xdr:nvSpPr>
        <xdr:cNvPr id="404" name="楕円 403"/>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106697</xdr:rowOff>
    </xdr:from>
    <xdr:ext cx="762000" cy="259045"/>
    <xdr:sp macro="" textlink="">
      <xdr:nvSpPr>
        <xdr:cNvPr id="405" name="テキスト ボックス 404"/>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28363</xdr:rowOff>
    </xdr:from>
    <xdr:to>
      <xdr:col>64</xdr:col>
      <xdr:colOff>152400</xdr:colOff>
      <xdr:row>43</xdr:row>
      <xdr:rowOff>129963</xdr:rowOff>
    </xdr:to>
    <xdr:sp macro="" textlink="">
      <xdr:nvSpPr>
        <xdr:cNvPr id="406" name="楕円 405"/>
        <xdr:cNvSpPr/>
      </xdr:nvSpPr>
      <xdr:spPr>
        <a:xfrm>
          <a:off x="13462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114740</xdr:rowOff>
    </xdr:from>
    <xdr:ext cx="762000" cy="259045"/>
    <xdr:sp macro="" textlink="">
      <xdr:nvSpPr>
        <xdr:cNvPr id="407" name="テキスト ボックス 406"/>
        <xdr:cNvSpPr txBox="1"/>
      </xdr:nvSpPr>
      <xdr:spPr>
        <a:xfrm>
          <a:off x="13131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類似団体と比較し、過去に行った普通建設事業に係る起債残高と職員数が多く、充当可能基金が少ないため、平成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年度決算までは類似団体平均を上回っていたが、繰上償還や新規地方債の計画的な発行と充当可能基金の増加により、平成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年度決算から将来負担比率は算出されていない。今後も同様に新規地方債の計画的な発行や投資的事業を抑制し、財政健全化に努める。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北海道増毛町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3,725
3,612
369.72
5,612,908
5,330,427
269,384
3,046,211
4,795,915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類似団体平均を上回っている主な要因は、単独設置の消防本部、養護老人ホームや有床診療所を直営で行っているためである。今後も財政運営プランに基づき、適正な定員管理に努める。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170434</xdr:rowOff>
    </xdr:from>
    <xdr:to>
      <xdr:col>24</xdr:col>
      <xdr:colOff>25400</xdr:colOff>
      <xdr:row>38</xdr:row>
      <xdr:rowOff>21844</xdr:rowOff>
    </xdr:to>
    <xdr:cxnSp macro="">
      <xdr:nvCxnSpPr>
        <xdr:cNvPr id="64" name="直線コネクタ 63"/>
        <xdr:cNvCxnSpPr/>
      </xdr:nvCxnSpPr>
      <xdr:spPr>
        <a:xfrm flipV="1">
          <a:off x="3987800" y="65140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21844</xdr:rowOff>
    </xdr:from>
    <xdr:to>
      <xdr:col>19</xdr:col>
      <xdr:colOff>187325</xdr:colOff>
      <xdr:row>38</xdr:row>
      <xdr:rowOff>94996</xdr:rowOff>
    </xdr:to>
    <xdr:cxnSp macro="">
      <xdr:nvCxnSpPr>
        <xdr:cNvPr id="67" name="直線コネクタ 66"/>
        <xdr:cNvCxnSpPr/>
      </xdr:nvCxnSpPr>
      <xdr:spPr>
        <a:xfrm flipV="1">
          <a:off x="3098800" y="65369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94996</xdr:rowOff>
    </xdr:from>
    <xdr:to>
      <xdr:col>15</xdr:col>
      <xdr:colOff>98425</xdr:colOff>
      <xdr:row>39</xdr:row>
      <xdr:rowOff>60706</xdr:rowOff>
    </xdr:to>
    <xdr:cxnSp macro="">
      <xdr:nvCxnSpPr>
        <xdr:cNvPr id="70" name="直線コネクタ 69"/>
        <xdr:cNvCxnSpPr/>
      </xdr:nvCxnSpPr>
      <xdr:spPr>
        <a:xfrm flipV="1">
          <a:off x="2209800" y="66100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60706</xdr:rowOff>
    </xdr:from>
    <xdr:to>
      <xdr:col>11</xdr:col>
      <xdr:colOff>9525</xdr:colOff>
      <xdr:row>39</xdr:row>
      <xdr:rowOff>143002</xdr:rowOff>
    </xdr:to>
    <xdr:cxnSp macro="">
      <xdr:nvCxnSpPr>
        <xdr:cNvPr id="73" name="直線コネクタ 72"/>
        <xdr:cNvCxnSpPr/>
      </xdr:nvCxnSpPr>
      <xdr:spPr>
        <a:xfrm flipV="1">
          <a:off x="1320800" y="67472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119634</xdr:rowOff>
    </xdr:from>
    <xdr:to>
      <xdr:col>24</xdr:col>
      <xdr:colOff>76200</xdr:colOff>
      <xdr:row>38</xdr:row>
      <xdr:rowOff>49785</xdr:rowOff>
    </xdr:to>
    <xdr:sp macro="" textlink="">
      <xdr:nvSpPr>
        <xdr:cNvPr id="83" name="楕円 82"/>
        <xdr:cNvSpPr/>
      </xdr:nvSpPr>
      <xdr:spPr>
        <a:xfrm>
          <a:off x="4775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91711</xdr:rowOff>
    </xdr:from>
    <xdr:ext cx="762000" cy="259045"/>
    <xdr:sp macro="" textlink="">
      <xdr:nvSpPr>
        <xdr:cNvPr id="84" name="人件費該当値テキスト"/>
        <xdr:cNvSpPr txBox="1"/>
      </xdr:nvSpPr>
      <xdr:spPr>
        <a:xfrm>
          <a:off x="4914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142494</xdr:rowOff>
    </xdr:from>
    <xdr:to>
      <xdr:col>20</xdr:col>
      <xdr:colOff>38100</xdr:colOff>
      <xdr:row>38</xdr:row>
      <xdr:rowOff>72644</xdr:rowOff>
    </xdr:to>
    <xdr:sp macro="" textlink="">
      <xdr:nvSpPr>
        <xdr:cNvPr id="85" name="楕円 84"/>
        <xdr:cNvSpPr/>
      </xdr:nvSpPr>
      <xdr:spPr>
        <a:xfrm>
          <a:off x="3937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57421</xdr:rowOff>
    </xdr:from>
    <xdr:ext cx="736600" cy="259045"/>
    <xdr:sp macro="" textlink="">
      <xdr:nvSpPr>
        <xdr:cNvPr id="86" name="テキスト ボックス 85"/>
        <xdr:cNvSpPr txBox="1"/>
      </xdr:nvSpPr>
      <xdr:spPr>
        <a:xfrm>
          <a:off x="3606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44196</xdr:rowOff>
    </xdr:from>
    <xdr:to>
      <xdr:col>15</xdr:col>
      <xdr:colOff>149225</xdr:colOff>
      <xdr:row>38</xdr:row>
      <xdr:rowOff>145796</xdr:rowOff>
    </xdr:to>
    <xdr:sp macro="" textlink="">
      <xdr:nvSpPr>
        <xdr:cNvPr id="87" name="楕円 86"/>
        <xdr:cNvSpPr/>
      </xdr:nvSpPr>
      <xdr:spPr>
        <a:xfrm>
          <a:off x="3048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130573</xdr:rowOff>
    </xdr:from>
    <xdr:ext cx="762000" cy="259045"/>
    <xdr:sp macro="" textlink="">
      <xdr:nvSpPr>
        <xdr:cNvPr id="88" name="テキスト ボックス 87"/>
        <xdr:cNvSpPr txBox="1"/>
      </xdr:nvSpPr>
      <xdr:spPr>
        <a:xfrm>
          <a:off x="2717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9906</xdr:rowOff>
    </xdr:from>
    <xdr:to>
      <xdr:col>11</xdr:col>
      <xdr:colOff>60325</xdr:colOff>
      <xdr:row>39</xdr:row>
      <xdr:rowOff>111506</xdr:rowOff>
    </xdr:to>
    <xdr:sp macro="" textlink="">
      <xdr:nvSpPr>
        <xdr:cNvPr id="89" name="楕円 88"/>
        <xdr:cNvSpPr/>
      </xdr:nvSpPr>
      <xdr:spPr>
        <a:xfrm>
          <a:off x="2159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96283</xdr:rowOff>
    </xdr:from>
    <xdr:ext cx="762000" cy="259045"/>
    <xdr:sp macro="" textlink="">
      <xdr:nvSpPr>
        <xdr:cNvPr id="90" name="テキスト ボックス 89"/>
        <xdr:cNvSpPr txBox="1"/>
      </xdr:nvSpPr>
      <xdr:spPr>
        <a:xfrm>
          <a:off x="18288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92202</xdr:rowOff>
    </xdr:from>
    <xdr:to>
      <xdr:col>6</xdr:col>
      <xdr:colOff>171450</xdr:colOff>
      <xdr:row>40</xdr:row>
      <xdr:rowOff>22352</xdr:rowOff>
    </xdr:to>
    <xdr:sp macro="" textlink="">
      <xdr:nvSpPr>
        <xdr:cNvPr id="91" name="楕円 90"/>
        <xdr:cNvSpPr/>
      </xdr:nvSpPr>
      <xdr:spPr>
        <a:xfrm>
          <a:off x="1270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7129</xdr:rowOff>
    </xdr:from>
    <xdr:ext cx="762000" cy="259045"/>
    <xdr:sp macro="" textlink="">
      <xdr:nvSpPr>
        <xdr:cNvPr id="92" name="テキスト ボックス 91"/>
        <xdr:cNvSpPr txBox="1"/>
      </xdr:nvSpPr>
      <xdr:spPr>
        <a:xfrm>
          <a:off x="939800" y="68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物件費に係る経常収支比率が類似団体平均を</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ポイント下回っている要因は、視察や研修等の旅費の縮減、公共施設委託業務の整理統合や消耗品、光熱水費の徹底的な削減を進めてきたことが挙げられる。今後も財政運営プランに基づき、コスト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120142</xdr:rowOff>
    </xdr:from>
    <xdr:to>
      <xdr:col>82</xdr:col>
      <xdr:colOff>107950</xdr:colOff>
      <xdr:row>15</xdr:row>
      <xdr:rowOff>138430</xdr:rowOff>
    </xdr:to>
    <xdr:cxnSp macro="">
      <xdr:nvCxnSpPr>
        <xdr:cNvPr id="122" name="直線コネクタ 121"/>
        <xdr:cNvCxnSpPr/>
      </xdr:nvCxnSpPr>
      <xdr:spPr>
        <a:xfrm>
          <a:off x="15671800" y="26918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60706</xdr:rowOff>
    </xdr:from>
    <xdr:to>
      <xdr:col>78</xdr:col>
      <xdr:colOff>69850</xdr:colOff>
      <xdr:row>15</xdr:row>
      <xdr:rowOff>120142</xdr:rowOff>
    </xdr:to>
    <xdr:cxnSp macro="">
      <xdr:nvCxnSpPr>
        <xdr:cNvPr id="125" name="直線コネクタ 124"/>
        <xdr:cNvCxnSpPr/>
      </xdr:nvCxnSpPr>
      <xdr:spPr>
        <a:xfrm>
          <a:off x="14782800" y="26324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60706</xdr:rowOff>
    </xdr:from>
    <xdr:to>
      <xdr:col>73</xdr:col>
      <xdr:colOff>180975</xdr:colOff>
      <xdr:row>15</xdr:row>
      <xdr:rowOff>83566</xdr:rowOff>
    </xdr:to>
    <xdr:cxnSp macro="">
      <xdr:nvCxnSpPr>
        <xdr:cNvPr id="128" name="直線コネクタ 127"/>
        <xdr:cNvCxnSpPr/>
      </xdr:nvCxnSpPr>
      <xdr:spPr>
        <a:xfrm flipV="1">
          <a:off x="13893800" y="26324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83566</xdr:rowOff>
    </xdr:from>
    <xdr:to>
      <xdr:col>69</xdr:col>
      <xdr:colOff>92075</xdr:colOff>
      <xdr:row>16</xdr:row>
      <xdr:rowOff>94996</xdr:rowOff>
    </xdr:to>
    <xdr:cxnSp macro="">
      <xdr:nvCxnSpPr>
        <xdr:cNvPr id="131" name="直線コネクタ 130"/>
        <xdr:cNvCxnSpPr/>
      </xdr:nvCxnSpPr>
      <xdr:spPr>
        <a:xfrm flipV="1">
          <a:off x="13004800" y="265531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5" name="テキスト ボックス 134"/>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1" name="楕円 140"/>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104157</xdr:rowOff>
    </xdr:from>
    <xdr:ext cx="762000" cy="259045"/>
    <xdr:sp macro="" textlink="">
      <xdr:nvSpPr>
        <xdr:cNvPr id="142" name="物件費該当値テキスト"/>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69342</xdr:rowOff>
    </xdr:from>
    <xdr:to>
      <xdr:col>78</xdr:col>
      <xdr:colOff>120650</xdr:colOff>
      <xdr:row>15</xdr:row>
      <xdr:rowOff>170942</xdr:rowOff>
    </xdr:to>
    <xdr:sp macro="" textlink="">
      <xdr:nvSpPr>
        <xdr:cNvPr id="143" name="楕円 142"/>
        <xdr:cNvSpPr/>
      </xdr:nvSpPr>
      <xdr:spPr>
        <a:xfrm>
          <a:off x="15621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9669</xdr:rowOff>
    </xdr:from>
    <xdr:ext cx="736600" cy="259045"/>
    <xdr:sp macro="" textlink="">
      <xdr:nvSpPr>
        <xdr:cNvPr id="144" name="テキスト ボックス 143"/>
        <xdr:cNvSpPr txBox="1"/>
      </xdr:nvSpPr>
      <xdr:spPr>
        <a:xfrm>
          <a:off x="15290800" y="2409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9906</xdr:rowOff>
    </xdr:from>
    <xdr:to>
      <xdr:col>74</xdr:col>
      <xdr:colOff>31750</xdr:colOff>
      <xdr:row>15</xdr:row>
      <xdr:rowOff>111506</xdr:rowOff>
    </xdr:to>
    <xdr:sp macro="" textlink="">
      <xdr:nvSpPr>
        <xdr:cNvPr id="145" name="楕円 144"/>
        <xdr:cNvSpPr/>
      </xdr:nvSpPr>
      <xdr:spPr>
        <a:xfrm>
          <a:off x="14732000" y="25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121683</xdr:rowOff>
    </xdr:from>
    <xdr:ext cx="762000" cy="259045"/>
    <xdr:sp macro="" textlink="">
      <xdr:nvSpPr>
        <xdr:cNvPr id="146" name="テキスト ボックス 145"/>
        <xdr:cNvSpPr txBox="1"/>
      </xdr:nvSpPr>
      <xdr:spPr>
        <a:xfrm>
          <a:off x="14401800" y="235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32766</xdr:rowOff>
    </xdr:from>
    <xdr:to>
      <xdr:col>69</xdr:col>
      <xdr:colOff>142875</xdr:colOff>
      <xdr:row>15</xdr:row>
      <xdr:rowOff>134366</xdr:rowOff>
    </xdr:to>
    <xdr:sp macro="" textlink="">
      <xdr:nvSpPr>
        <xdr:cNvPr id="147" name="楕円 146"/>
        <xdr:cNvSpPr/>
      </xdr:nvSpPr>
      <xdr:spPr>
        <a:xfrm>
          <a:off x="13843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144543</xdr:rowOff>
    </xdr:from>
    <xdr:ext cx="762000" cy="259045"/>
    <xdr:sp macro="" textlink="">
      <xdr:nvSpPr>
        <xdr:cNvPr id="148" name="テキスト ボックス 147"/>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49" name="楕円 148"/>
        <xdr:cNvSpPr/>
      </xdr:nvSpPr>
      <xdr:spPr>
        <a:xfrm>
          <a:off x="12954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155973</xdr:rowOff>
    </xdr:from>
    <xdr:ext cx="762000" cy="259045"/>
    <xdr:sp macro="" textlink="">
      <xdr:nvSpPr>
        <xdr:cNvPr id="150" name="テキスト ボックス 149"/>
        <xdr:cNvSpPr txBox="1"/>
      </xdr:nvSpPr>
      <xdr:spPr>
        <a:xfrm>
          <a:off x="12623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扶助費のうち老人福祉費の占める割合が高く、高齢化率が高位（</a:t>
          </a:r>
          <a:r>
            <a:rPr kumimoji="1" lang="en-US" altLang="ja-JP" sz="1100">
              <a:solidFill>
                <a:schemeClr val="dk1"/>
              </a:solidFill>
              <a:effectLst/>
              <a:latin typeface="+mn-lt"/>
              <a:ea typeface="+mn-ea"/>
              <a:cs typeface="+mn-cs"/>
            </a:rPr>
            <a:t>R6.1.1</a:t>
          </a:r>
          <a:r>
            <a:rPr kumimoji="1" lang="ja-JP" altLang="ja-JP" sz="1100">
              <a:solidFill>
                <a:schemeClr val="dk1"/>
              </a:solidFill>
              <a:effectLst/>
              <a:latin typeface="+mn-lt"/>
              <a:ea typeface="+mn-ea"/>
              <a:cs typeface="+mn-cs"/>
            </a:rPr>
            <a:t>現在</a:t>
          </a:r>
          <a:r>
            <a:rPr kumimoji="1" lang="en-US" altLang="ja-JP" sz="1100">
              <a:solidFill>
                <a:schemeClr val="dk1"/>
              </a:solidFill>
              <a:effectLst/>
              <a:latin typeface="+mn-lt"/>
              <a:ea typeface="+mn-ea"/>
              <a:cs typeface="+mn-cs"/>
            </a:rPr>
            <a:t>46.8%</a:t>
          </a:r>
          <a:r>
            <a:rPr kumimoji="1" lang="ja-JP" altLang="ja-JP" sz="1100">
              <a:solidFill>
                <a:schemeClr val="dk1"/>
              </a:solidFill>
              <a:effectLst/>
              <a:latin typeface="+mn-lt"/>
              <a:ea typeface="+mn-ea"/>
              <a:cs typeface="+mn-cs"/>
            </a:rPr>
            <a:t>）であることが類似団体平均を上回る要因である。また養護老人ホーム入所者等に対する老人保護措置費の国・道負担金が廃止され一般財源化になった平成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年度以降、平均を上回っている。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57</xdr:row>
      <xdr:rowOff>12700</xdr:rowOff>
    </xdr:to>
    <xdr:cxnSp macro="">
      <xdr:nvCxnSpPr>
        <xdr:cNvPr id="182" name="直線コネクタ 181"/>
        <xdr:cNvCxnSpPr/>
      </xdr:nvCxnSpPr>
      <xdr:spPr>
        <a:xfrm>
          <a:off x="3987800" y="97091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3" name="扶助費平均値テキスト"/>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107950</xdr:rowOff>
    </xdr:to>
    <xdr:cxnSp macro="">
      <xdr:nvCxnSpPr>
        <xdr:cNvPr id="185" name="直線コネクタ 184"/>
        <xdr:cNvCxnSpPr/>
      </xdr:nvCxnSpPr>
      <xdr:spPr>
        <a:xfrm>
          <a:off x="3098800" y="9690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107950</xdr:rowOff>
    </xdr:to>
    <xdr:cxnSp macro="">
      <xdr:nvCxnSpPr>
        <xdr:cNvPr id="188" name="直線コネクタ 187"/>
        <xdr:cNvCxnSpPr/>
      </xdr:nvCxnSpPr>
      <xdr:spPr>
        <a:xfrm flipV="1">
          <a:off x="2209800" y="9690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107950</xdr:rowOff>
    </xdr:from>
    <xdr:to>
      <xdr:col>11</xdr:col>
      <xdr:colOff>9525</xdr:colOff>
      <xdr:row>56</xdr:row>
      <xdr:rowOff>146050</xdr:rowOff>
    </xdr:to>
    <xdr:cxnSp macro="">
      <xdr:nvCxnSpPr>
        <xdr:cNvPr id="191" name="直線コネクタ 190"/>
        <xdr:cNvCxnSpPr/>
      </xdr:nvCxnSpPr>
      <xdr:spPr>
        <a:xfrm flipV="1">
          <a:off x="1320800" y="9709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5" name="テキスト ボックス 194"/>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01" name="楕円 200"/>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105427</xdr:rowOff>
    </xdr:from>
    <xdr:ext cx="762000" cy="259045"/>
    <xdr:sp macro="" textlink="">
      <xdr:nvSpPr>
        <xdr:cNvPr id="202" name="扶助費該当値テキスト"/>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03" name="楕円 202"/>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204" name="テキスト ボックス 203"/>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5" name="楕円 204"/>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6" name="テキスト ボックス 205"/>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07" name="楕円 206"/>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208" name="テキスト ボックス 207"/>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9" name="楕円 208"/>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10" name="テキスト ボックス 209"/>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年度までは</a:t>
          </a:r>
          <a:r>
            <a:rPr kumimoji="1" lang="ja-JP" altLang="ja-JP" sz="1100">
              <a:solidFill>
                <a:schemeClr val="dk1"/>
              </a:solidFill>
              <a:effectLst/>
              <a:latin typeface="+mn-lt"/>
              <a:ea typeface="+mn-ea"/>
              <a:cs typeface="+mn-cs"/>
            </a:rPr>
            <a:t>、福祉施設整備特別会計の施設整備</a:t>
          </a:r>
          <a:r>
            <a:rPr kumimoji="1" lang="ja-JP" altLang="en-US" sz="1100">
              <a:solidFill>
                <a:schemeClr val="dk1"/>
              </a:solidFill>
              <a:effectLst/>
              <a:latin typeface="+mn-lt"/>
              <a:ea typeface="+mn-ea"/>
              <a:cs typeface="+mn-cs"/>
            </a:rPr>
            <a:t>や各特別会計への繰出金</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多く</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類似団体平均を上回っていたが、福祉施設整備の本工事が令和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年度で完了し、繰出金が減少したことにより令和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年度は類似団体平均を下回った。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各企業会計及び特別会計においては、独立採算の原則を徹底し、経営改善や経費圧縮に努める。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86995</xdr:rowOff>
    </xdr:from>
    <xdr:to>
      <xdr:col>82</xdr:col>
      <xdr:colOff>107950</xdr:colOff>
      <xdr:row>58</xdr:row>
      <xdr:rowOff>29845</xdr:rowOff>
    </xdr:to>
    <xdr:cxnSp macro="">
      <xdr:nvCxnSpPr>
        <xdr:cNvPr id="238" name="直線コネクタ 237"/>
        <xdr:cNvCxnSpPr/>
      </xdr:nvCxnSpPr>
      <xdr:spPr>
        <a:xfrm flipV="1">
          <a:off x="15671800" y="985964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18415</xdr:rowOff>
    </xdr:from>
    <xdr:to>
      <xdr:col>78</xdr:col>
      <xdr:colOff>69850</xdr:colOff>
      <xdr:row>58</xdr:row>
      <xdr:rowOff>29845</xdr:rowOff>
    </xdr:to>
    <xdr:cxnSp macro="">
      <xdr:nvCxnSpPr>
        <xdr:cNvPr id="241" name="直線コネクタ 240"/>
        <xdr:cNvCxnSpPr/>
      </xdr:nvCxnSpPr>
      <xdr:spPr>
        <a:xfrm>
          <a:off x="14782800" y="99625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18415</xdr:rowOff>
    </xdr:from>
    <xdr:to>
      <xdr:col>73</xdr:col>
      <xdr:colOff>180975</xdr:colOff>
      <xdr:row>58</xdr:row>
      <xdr:rowOff>127000</xdr:rowOff>
    </xdr:to>
    <xdr:cxnSp macro="">
      <xdr:nvCxnSpPr>
        <xdr:cNvPr id="244" name="直線コネクタ 243"/>
        <xdr:cNvCxnSpPr/>
      </xdr:nvCxnSpPr>
      <xdr:spPr>
        <a:xfrm flipV="1">
          <a:off x="13893800" y="996251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58</xdr:row>
      <xdr:rowOff>161290</xdr:rowOff>
    </xdr:to>
    <xdr:cxnSp macro="">
      <xdr:nvCxnSpPr>
        <xdr:cNvPr id="247" name="直線コネクタ 246"/>
        <xdr:cNvCxnSpPr/>
      </xdr:nvCxnSpPr>
      <xdr:spPr>
        <a:xfrm flipV="1">
          <a:off x="13004800" y="100711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57" name="楕円 256"/>
        <xdr:cNvSpPr/>
      </xdr:nvSpPr>
      <xdr:spPr>
        <a:xfrm>
          <a:off x="164592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52722</xdr:rowOff>
    </xdr:from>
    <xdr:ext cx="762000" cy="259045"/>
    <xdr:sp macro="" textlink="">
      <xdr:nvSpPr>
        <xdr:cNvPr id="258" name="その他該当値テキスト"/>
        <xdr:cNvSpPr txBox="1"/>
      </xdr:nvSpPr>
      <xdr:spPr>
        <a:xfrm>
          <a:off x="16598900" y="965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150495</xdr:rowOff>
    </xdr:from>
    <xdr:to>
      <xdr:col>78</xdr:col>
      <xdr:colOff>120650</xdr:colOff>
      <xdr:row>58</xdr:row>
      <xdr:rowOff>80645</xdr:rowOff>
    </xdr:to>
    <xdr:sp macro="" textlink="">
      <xdr:nvSpPr>
        <xdr:cNvPr id="259" name="楕円 258"/>
        <xdr:cNvSpPr/>
      </xdr:nvSpPr>
      <xdr:spPr>
        <a:xfrm>
          <a:off x="156210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65422</xdr:rowOff>
    </xdr:from>
    <xdr:ext cx="736600" cy="259045"/>
    <xdr:sp macro="" textlink="">
      <xdr:nvSpPr>
        <xdr:cNvPr id="260" name="テキスト ボックス 259"/>
        <xdr:cNvSpPr txBox="1"/>
      </xdr:nvSpPr>
      <xdr:spPr>
        <a:xfrm>
          <a:off x="15290800" y="10009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139065</xdr:rowOff>
    </xdr:from>
    <xdr:to>
      <xdr:col>74</xdr:col>
      <xdr:colOff>31750</xdr:colOff>
      <xdr:row>58</xdr:row>
      <xdr:rowOff>69215</xdr:rowOff>
    </xdr:to>
    <xdr:sp macro="" textlink="">
      <xdr:nvSpPr>
        <xdr:cNvPr id="261" name="楕円 260"/>
        <xdr:cNvSpPr/>
      </xdr:nvSpPr>
      <xdr:spPr>
        <a:xfrm>
          <a:off x="147320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53992</xdr:rowOff>
    </xdr:from>
    <xdr:ext cx="762000" cy="259045"/>
    <xdr:sp macro="" textlink="">
      <xdr:nvSpPr>
        <xdr:cNvPr id="262" name="テキスト ボックス 261"/>
        <xdr:cNvSpPr txBox="1"/>
      </xdr:nvSpPr>
      <xdr:spPr>
        <a:xfrm>
          <a:off x="14401800" y="999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63" name="楕円 262"/>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64" name="テキスト ボックス 263"/>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110490</xdr:rowOff>
    </xdr:from>
    <xdr:to>
      <xdr:col>65</xdr:col>
      <xdr:colOff>53975</xdr:colOff>
      <xdr:row>59</xdr:row>
      <xdr:rowOff>40640</xdr:rowOff>
    </xdr:to>
    <xdr:sp macro="" textlink="">
      <xdr:nvSpPr>
        <xdr:cNvPr id="265" name="楕円 264"/>
        <xdr:cNvSpPr/>
      </xdr:nvSpPr>
      <xdr:spPr>
        <a:xfrm>
          <a:off x="12954000" y="100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25417</xdr:rowOff>
    </xdr:from>
    <xdr:ext cx="762000" cy="259045"/>
    <xdr:sp macro="" textlink="">
      <xdr:nvSpPr>
        <xdr:cNvPr id="266" name="テキスト ボックス 265"/>
        <xdr:cNvSpPr txBox="1"/>
      </xdr:nvSpPr>
      <xdr:spPr>
        <a:xfrm>
          <a:off x="12623800" y="1014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補助費等に係る経常収支比率が類似団体平均を</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ポイント下回っている要因は、消防本部の単独設置により一部事務組合への負担金がないことや、過去に行った町が支援する各種団体への補助金の見直しが挙げられる。今後も補助金交付規則に基づき、対象事業の実績報告書を精査し適正な予算執行に努める。</a:t>
          </a:r>
          <a:endParaRPr lang="ja-JP" altLang="ja-JP" sz="1400">
            <a:effectLst/>
          </a:endParaRPr>
        </a:p>
        <a:p>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56134</xdr:rowOff>
    </xdr:from>
    <xdr:to>
      <xdr:col>82</xdr:col>
      <xdr:colOff>107950</xdr:colOff>
      <xdr:row>35</xdr:row>
      <xdr:rowOff>74422</xdr:rowOff>
    </xdr:to>
    <xdr:cxnSp macro="">
      <xdr:nvCxnSpPr>
        <xdr:cNvPr id="296" name="直線コネクタ 295"/>
        <xdr:cNvCxnSpPr/>
      </xdr:nvCxnSpPr>
      <xdr:spPr>
        <a:xfrm>
          <a:off x="15671800" y="60568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56134</xdr:rowOff>
    </xdr:from>
    <xdr:to>
      <xdr:col>78</xdr:col>
      <xdr:colOff>69850</xdr:colOff>
      <xdr:row>35</xdr:row>
      <xdr:rowOff>56134</xdr:rowOff>
    </xdr:to>
    <xdr:cxnSp macro="">
      <xdr:nvCxnSpPr>
        <xdr:cNvPr id="299" name="直線コネクタ 298"/>
        <xdr:cNvCxnSpPr/>
      </xdr:nvCxnSpPr>
      <xdr:spPr>
        <a:xfrm>
          <a:off x="14782800" y="60568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56134</xdr:rowOff>
    </xdr:from>
    <xdr:to>
      <xdr:col>73</xdr:col>
      <xdr:colOff>180975</xdr:colOff>
      <xdr:row>35</xdr:row>
      <xdr:rowOff>92710</xdr:rowOff>
    </xdr:to>
    <xdr:cxnSp macro="">
      <xdr:nvCxnSpPr>
        <xdr:cNvPr id="302" name="直線コネクタ 301"/>
        <xdr:cNvCxnSpPr/>
      </xdr:nvCxnSpPr>
      <xdr:spPr>
        <a:xfrm flipV="1">
          <a:off x="13893800" y="60568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24130</xdr:rowOff>
    </xdr:from>
    <xdr:to>
      <xdr:col>69</xdr:col>
      <xdr:colOff>92075</xdr:colOff>
      <xdr:row>35</xdr:row>
      <xdr:rowOff>92710</xdr:rowOff>
    </xdr:to>
    <xdr:cxnSp macro="">
      <xdr:nvCxnSpPr>
        <xdr:cNvPr id="305" name="直線コネクタ 304"/>
        <xdr:cNvCxnSpPr/>
      </xdr:nvCxnSpPr>
      <xdr:spPr>
        <a:xfrm>
          <a:off x="13004800" y="6024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23622</xdr:rowOff>
    </xdr:from>
    <xdr:to>
      <xdr:col>82</xdr:col>
      <xdr:colOff>158750</xdr:colOff>
      <xdr:row>35</xdr:row>
      <xdr:rowOff>125222</xdr:rowOff>
    </xdr:to>
    <xdr:sp macro="" textlink="">
      <xdr:nvSpPr>
        <xdr:cNvPr id="315" name="楕円 314"/>
        <xdr:cNvSpPr/>
      </xdr:nvSpPr>
      <xdr:spPr>
        <a:xfrm>
          <a:off x="16459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40149</xdr:rowOff>
    </xdr:from>
    <xdr:ext cx="762000" cy="259045"/>
    <xdr:sp macro="" textlink="">
      <xdr:nvSpPr>
        <xdr:cNvPr id="316" name="補助費等該当値テキスト"/>
        <xdr:cNvSpPr txBox="1"/>
      </xdr:nvSpPr>
      <xdr:spPr>
        <a:xfrm>
          <a:off x="16598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5334</xdr:rowOff>
    </xdr:from>
    <xdr:to>
      <xdr:col>78</xdr:col>
      <xdr:colOff>120650</xdr:colOff>
      <xdr:row>35</xdr:row>
      <xdr:rowOff>106934</xdr:rowOff>
    </xdr:to>
    <xdr:sp macro="" textlink="">
      <xdr:nvSpPr>
        <xdr:cNvPr id="317" name="楕円 316"/>
        <xdr:cNvSpPr/>
      </xdr:nvSpPr>
      <xdr:spPr>
        <a:xfrm>
          <a:off x="15621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18" name="テキスト ボックス 317"/>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5334</xdr:rowOff>
    </xdr:from>
    <xdr:to>
      <xdr:col>74</xdr:col>
      <xdr:colOff>31750</xdr:colOff>
      <xdr:row>35</xdr:row>
      <xdr:rowOff>106934</xdr:rowOff>
    </xdr:to>
    <xdr:sp macro="" textlink="">
      <xdr:nvSpPr>
        <xdr:cNvPr id="319" name="楕円 318"/>
        <xdr:cNvSpPr/>
      </xdr:nvSpPr>
      <xdr:spPr>
        <a:xfrm>
          <a:off x="14732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117111</xdr:rowOff>
    </xdr:from>
    <xdr:ext cx="762000" cy="259045"/>
    <xdr:sp macro="" textlink="">
      <xdr:nvSpPr>
        <xdr:cNvPr id="320" name="テキスト ボックス 319"/>
        <xdr:cNvSpPr txBox="1"/>
      </xdr:nvSpPr>
      <xdr:spPr>
        <a:xfrm>
          <a:off x="14401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41910</xdr:rowOff>
    </xdr:from>
    <xdr:to>
      <xdr:col>69</xdr:col>
      <xdr:colOff>142875</xdr:colOff>
      <xdr:row>35</xdr:row>
      <xdr:rowOff>143510</xdr:rowOff>
    </xdr:to>
    <xdr:sp macro="" textlink="">
      <xdr:nvSpPr>
        <xdr:cNvPr id="321" name="楕円 320"/>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22" name="テキスト ボックス 321"/>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144780</xdr:rowOff>
    </xdr:from>
    <xdr:to>
      <xdr:col>65</xdr:col>
      <xdr:colOff>53975</xdr:colOff>
      <xdr:row>35</xdr:row>
      <xdr:rowOff>74930</xdr:rowOff>
    </xdr:to>
    <xdr:sp macro="" textlink="">
      <xdr:nvSpPr>
        <xdr:cNvPr id="323" name="楕円 322"/>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85107</xdr:rowOff>
    </xdr:from>
    <xdr:ext cx="762000" cy="259045"/>
    <xdr:sp macro="" textlink="">
      <xdr:nvSpPr>
        <xdr:cNvPr id="324" name="テキスト ボックス 323"/>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過去に実施された大型事業に係る地方債の元利償還金が膨らみ、令和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年度までは類似団体平均を上回っていたが、令和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ポイント下回った。地方債償還額のピークの平成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年度以降、増毛町財政改革方針に基づき、投資的事業を抑制してきたことから償還額は年々減少傾向にあり、今後も新規地方債の計画的な発行に努め、さらに公債費の縮減を図る。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46989</xdr:rowOff>
    </xdr:from>
    <xdr:to>
      <xdr:col>24</xdr:col>
      <xdr:colOff>25400</xdr:colOff>
      <xdr:row>76</xdr:row>
      <xdr:rowOff>104139</xdr:rowOff>
    </xdr:to>
    <xdr:cxnSp macro="">
      <xdr:nvCxnSpPr>
        <xdr:cNvPr id="356" name="直線コネクタ 355"/>
        <xdr:cNvCxnSpPr/>
      </xdr:nvCxnSpPr>
      <xdr:spPr>
        <a:xfrm flipV="1">
          <a:off x="3987800" y="1307718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142239</xdr:rowOff>
    </xdr:to>
    <xdr:cxnSp macro="">
      <xdr:nvCxnSpPr>
        <xdr:cNvPr id="359" name="直線コネクタ 358"/>
        <xdr:cNvCxnSpPr/>
      </xdr:nvCxnSpPr>
      <xdr:spPr>
        <a:xfrm flipV="1">
          <a:off x="3098800" y="131343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142239</xdr:rowOff>
    </xdr:from>
    <xdr:to>
      <xdr:col>15</xdr:col>
      <xdr:colOff>98425</xdr:colOff>
      <xdr:row>77</xdr:row>
      <xdr:rowOff>92711</xdr:rowOff>
    </xdr:to>
    <xdr:cxnSp macro="">
      <xdr:nvCxnSpPr>
        <xdr:cNvPr id="362" name="直線コネクタ 361"/>
        <xdr:cNvCxnSpPr/>
      </xdr:nvCxnSpPr>
      <xdr:spPr>
        <a:xfrm flipV="1">
          <a:off x="2209800" y="1317243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64" name="テキスト ボックス 363"/>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115570</xdr:rowOff>
    </xdr:to>
    <xdr:cxnSp macro="">
      <xdr:nvCxnSpPr>
        <xdr:cNvPr id="365" name="直線コネクタ 364"/>
        <xdr:cNvCxnSpPr/>
      </xdr:nvCxnSpPr>
      <xdr:spPr>
        <a:xfrm flipV="1">
          <a:off x="1320800" y="13294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7" name="テキスト ボックス 366"/>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69" name="テキスト ボックス 368"/>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167639</xdr:rowOff>
    </xdr:from>
    <xdr:to>
      <xdr:col>24</xdr:col>
      <xdr:colOff>76200</xdr:colOff>
      <xdr:row>76</xdr:row>
      <xdr:rowOff>97789</xdr:rowOff>
    </xdr:to>
    <xdr:sp macro="" textlink="">
      <xdr:nvSpPr>
        <xdr:cNvPr id="375" name="楕円 374"/>
        <xdr:cNvSpPr/>
      </xdr:nvSpPr>
      <xdr:spPr>
        <a:xfrm>
          <a:off x="4775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12717</xdr:rowOff>
    </xdr:from>
    <xdr:ext cx="762000" cy="259045"/>
    <xdr:sp macro="" textlink="">
      <xdr:nvSpPr>
        <xdr:cNvPr id="376" name="公債費該当値テキスト"/>
        <xdr:cNvSpPr txBox="1"/>
      </xdr:nvSpPr>
      <xdr:spPr>
        <a:xfrm>
          <a:off x="4914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77" name="楕円 376"/>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78" name="テキスト ボックス 377"/>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91439</xdr:rowOff>
    </xdr:from>
    <xdr:to>
      <xdr:col>15</xdr:col>
      <xdr:colOff>149225</xdr:colOff>
      <xdr:row>77</xdr:row>
      <xdr:rowOff>21589</xdr:rowOff>
    </xdr:to>
    <xdr:sp macro="" textlink="">
      <xdr:nvSpPr>
        <xdr:cNvPr id="379" name="楕円 378"/>
        <xdr:cNvSpPr/>
      </xdr:nvSpPr>
      <xdr:spPr>
        <a:xfrm>
          <a:off x="3048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81" name="楕円 380"/>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2" name="テキスト ボックス 381"/>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3" name="楕円 382"/>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4" name="テキスト ボックス 383"/>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補助費等や物件費の影響もあり、類似団体平均を</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ポイント下回っているが、人件費や扶助費等の平均を上回る項目について、その要因を精査し改善に努める。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157480</xdr:rowOff>
    </xdr:from>
    <xdr:to>
      <xdr:col>82</xdr:col>
      <xdr:colOff>107950</xdr:colOff>
      <xdr:row>77</xdr:row>
      <xdr:rowOff>35561</xdr:rowOff>
    </xdr:to>
    <xdr:cxnSp macro="">
      <xdr:nvCxnSpPr>
        <xdr:cNvPr id="417" name="直線コネクタ 416"/>
        <xdr:cNvCxnSpPr/>
      </xdr:nvCxnSpPr>
      <xdr:spPr>
        <a:xfrm flipV="1">
          <a:off x="15671800" y="1318768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35561</xdr:rowOff>
    </xdr:from>
    <xdr:to>
      <xdr:col>78</xdr:col>
      <xdr:colOff>69850</xdr:colOff>
      <xdr:row>77</xdr:row>
      <xdr:rowOff>35561</xdr:rowOff>
    </xdr:to>
    <xdr:cxnSp macro="">
      <xdr:nvCxnSpPr>
        <xdr:cNvPr id="420" name="直線コネクタ 419"/>
        <xdr:cNvCxnSpPr/>
      </xdr:nvCxnSpPr>
      <xdr:spPr>
        <a:xfrm>
          <a:off x="14782800" y="13237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35561</xdr:rowOff>
    </xdr:from>
    <xdr:to>
      <xdr:col>73</xdr:col>
      <xdr:colOff>180975</xdr:colOff>
      <xdr:row>78</xdr:row>
      <xdr:rowOff>104139</xdr:rowOff>
    </xdr:to>
    <xdr:cxnSp macro="">
      <xdr:nvCxnSpPr>
        <xdr:cNvPr id="423" name="直線コネクタ 422"/>
        <xdr:cNvCxnSpPr/>
      </xdr:nvCxnSpPr>
      <xdr:spPr>
        <a:xfrm flipV="1">
          <a:off x="13893800" y="13237211"/>
          <a:ext cx="889000" cy="24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104139</xdr:rowOff>
    </xdr:from>
    <xdr:to>
      <xdr:col>69</xdr:col>
      <xdr:colOff>92075</xdr:colOff>
      <xdr:row>79</xdr:row>
      <xdr:rowOff>127000</xdr:rowOff>
    </xdr:to>
    <xdr:cxnSp macro="">
      <xdr:nvCxnSpPr>
        <xdr:cNvPr id="426" name="直線コネクタ 425"/>
        <xdr:cNvCxnSpPr/>
      </xdr:nvCxnSpPr>
      <xdr:spPr>
        <a:xfrm flipV="1">
          <a:off x="13004800" y="13477239"/>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6" name="楕円 435"/>
        <xdr:cNvSpPr/>
      </xdr:nvSpPr>
      <xdr:spPr>
        <a:xfrm>
          <a:off x="16459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123207</xdr:rowOff>
    </xdr:from>
    <xdr:ext cx="762000" cy="259045"/>
    <xdr:sp macro="" textlink="">
      <xdr:nvSpPr>
        <xdr:cNvPr id="437" name="公債費以外該当値テキスト"/>
        <xdr:cNvSpPr txBox="1"/>
      </xdr:nvSpPr>
      <xdr:spPr>
        <a:xfrm>
          <a:off x="16598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156211</xdr:rowOff>
    </xdr:from>
    <xdr:to>
      <xdr:col>78</xdr:col>
      <xdr:colOff>120650</xdr:colOff>
      <xdr:row>77</xdr:row>
      <xdr:rowOff>86361</xdr:rowOff>
    </xdr:to>
    <xdr:sp macro="" textlink="">
      <xdr:nvSpPr>
        <xdr:cNvPr id="438" name="楕円 437"/>
        <xdr:cNvSpPr/>
      </xdr:nvSpPr>
      <xdr:spPr>
        <a:xfrm>
          <a:off x="15621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96538</xdr:rowOff>
    </xdr:from>
    <xdr:ext cx="736600" cy="259045"/>
    <xdr:sp macro="" textlink="">
      <xdr:nvSpPr>
        <xdr:cNvPr id="439" name="テキスト ボックス 438"/>
        <xdr:cNvSpPr txBox="1"/>
      </xdr:nvSpPr>
      <xdr:spPr>
        <a:xfrm>
          <a:off x="15290800" y="12955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156211</xdr:rowOff>
    </xdr:from>
    <xdr:to>
      <xdr:col>74</xdr:col>
      <xdr:colOff>31750</xdr:colOff>
      <xdr:row>77</xdr:row>
      <xdr:rowOff>86361</xdr:rowOff>
    </xdr:to>
    <xdr:sp macro="" textlink="">
      <xdr:nvSpPr>
        <xdr:cNvPr id="440" name="楕円 439"/>
        <xdr:cNvSpPr/>
      </xdr:nvSpPr>
      <xdr:spPr>
        <a:xfrm>
          <a:off x="14732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96538</xdr:rowOff>
    </xdr:from>
    <xdr:ext cx="762000" cy="259045"/>
    <xdr:sp macro="" textlink="">
      <xdr:nvSpPr>
        <xdr:cNvPr id="441" name="テキスト ボックス 440"/>
        <xdr:cNvSpPr txBox="1"/>
      </xdr:nvSpPr>
      <xdr:spPr>
        <a:xfrm>
          <a:off x="14401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42" name="楕円 441"/>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165116</xdr:rowOff>
    </xdr:from>
    <xdr:ext cx="762000" cy="259045"/>
    <xdr:sp macro="" textlink="">
      <xdr:nvSpPr>
        <xdr:cNvPr id="443" name="テキスト ボックス 442"/>
        <xdr:cNvSpPr txBox="1"/>
      </xdr:nvSpPr>
      <xdr:spPr>
        <a:xfrm>
          <a:off x="13512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76200</xdr:rowOff>
    </xdr:from>
    <xdr:to>
      <xdr:col>65</xdr:col>
      <xdr:colOff>53975</xdr:colOff>
      <xdr:row>80</xdr:row>
      <xdr:rowOff>6350</xdr:rowOff>
    </xdr:to>
    <xdr:sp macro="" textlink="">
      <xdr:nvSpPr>
        <xdr:cNvPr id="444" name="楕円 443"/>
        <xdr:cNvSpPr/>
      </xdr:nvSpPr>
      <xdr:spPr>
        <a:xfrm>
          <a:off x="12954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162577</xdr:rowOff>
    </xdr:from>
    <xdr:ext cx="762000" cy="259045"/>
    <xdr:sp macro="" textlink="">
      <xdr:nvSpPr>
        <xdr:cNvPr id="445" name="テキスト ボックス 444"/>
        <xdr:cNvSpPr txBox="1"/>
      </xdr:nvSpPr>
      <xdr:spPr>
        <a:xfrm>
          <a:off x="12623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北海道増毛町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140851</xdr:rowOff>
    </xdr:from>
    <xdr:to>
      <xdr:col>29</xdr:col>
      <xdr:colOff>127000</xdr:colOff>
      <xdr:row>16</xdr:row>
      <xdr:rowOff>159368</xdr:rowOff>
    </xdr:to>
    <xdr:cxnSp macro="">
      <xdr:nvCxnSpPr>
        <xdr:cNvPr id="49" name="直線コネクタ 48"/>
        <xdr:cNvCxnSpPr/>
      </xdr:nvCxnSpPr>
      <xdr:spPr bwMode="auto">
        <a:xfrm flipV="1">
          <a:off x="5003800" y="2931676"/>
          <a:ext cx="647700" cy="18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141614</xdr:rowOff>
    </xdr:from>
    <xdr:ext cx="762000" cy="259045"/>
    <xdr:sp macro="" textlink="">
      <xdr:nvSpPr>
        <xdr:cNvPr id="50" name="人口1人当たり決算額の推移平均値テキスト130"/>
        <xdr:cNvSpPr txBox="1"/>
      </xdr:nvSpPr>
      <xdr:spPr>
        <a:xfrm>
          <a:off x="5740400" y="2932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159368</xdr:rowOff>
    </xdr:from>
    <xdr:to>
      <xdr:col>26</xdr:col>
      <xdr:colOff>50800</xdr:colOff>
      <xdr:row>16</xdr:row>
      <xdr:rowOff>159379</xdr:rowOff>
    </xdr:to>
    <xdr:cxnSp macro="">
      <xdr:nvCxnSpPr>
        <xdr:cNvPr id="52" name="直線コネクタ 51"/>
        <xdr:cNvCxnSpPr/>
      </xdr:nvCxnSpPr>
      <xdr:spPr bwMode="auto">
        <a:xfrm flipV="1">
          <a:off x="4305300" y="2950193"/>
          <a:ext cx="698500" cy="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159379</xdr:rowOff>
    </xdr:from>
    <xdr:to>
      <xdr:col>22</xdr:col>
      <xdr:colOff>114300</xdr:colOff>
      <xdr:row>17</xdr:row>
      <xdr:rowOff>12207</xdr:rowOff>
    </xdr:to>
    <xdr:cxnSp macro="">
      <xdr:nvCxnSpPr>
        <xdr:cNvPr id="55" name="直線コネクタ 54"/>
        <xdr:cNvCxnSpPr/>
      </xdr:nvCxnSpPr>
      <xdr:spPr bwMode="auto">
        <a:xfrm flipV="1">
          <a:off x="3606800" y="2950204"/>
          <a:ext cx="698500" cy="24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12207</xdr:rowOff>
    </xdr:from>
    <xdr:to>
      <xdr:col>18</xdr:col>
      <xdr:colOff>177800</xdr:colOff>
      <xdr:row>17</xdr:row>
      <xdr:rowOff>68425</xdr:rowOff>
    </xdr:to>
    <xdr:cxnSp macro="">
      <xdr:nvCxnSpPr>
        <xdr:cNvPr id="58" name="直線コネクタ 57"/>
        <xdr:cNvCxnSpPr/>
      </xdr:nvCxnSpPr>
      <xdr:spPr bwMode="auto">
        <a:xfrm flipV="1">
          <a:off x="2908300" y="2974482"/>
          <a:ext cx="698500" cy="56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90051</xdr:rowOff>
    </xdr:from>
    <xdr:to>
      <xdr:col>29</xdr:col>
      <xdr:colOff>177800</xdr:colOff>
      <xdr:row>17</xdr:row>
      <xdr:rowOff>20201</xdr:rowOff>
    </xdr:to>
    <xdr:sp macro="" textlink="">
      <xdr:nvSpPr>
        <xdr:cNvPr id="68" name="楕円 67"/>
        <xdr:cNvSpPr/>
      </xdr:nvSpPr>
      <xdr:spPr bwMode="auto">
        <a:xfrm>
          <a:off x="5600700" y="2880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106578</xdr:rowOff>
    </xdr:from>
    <xdr:ext cx="762000" cy="259045"/>
    <xdr:sp macro="" textlink="">
      <xdr:nvSpPr>
        <xdr:cNvPr id="69" name="人口1人当たり決算額の推移該当値テキスト130"/>
        <xdr:cNvSpPr txBox="1"/>
      </xdr:nvSpPr>
      <xdr:spPr>
        <a:xfrm>
          <a:off x="5740400" y="272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108568</xdr:rowOff>
    </xdr:from>
    <xdr:to>
      <xdr:col>26</xdr:col>
      <xdr:colOff>101600</xdr:colOff>
      <xdr:row>17</xdr:row>
      <xdr:rowOff>38718</xdr:rowOff>
    </xdr:to>
    <xdr:sp macro="" textlink="">
      <xdr:nvSpPr>
        <xdr:cNvPr id="70" name="楕円 69"/>
        <xdr:cNvSpPr/>
      </xdr:nvSpPr>
      <xdr:spPr bwMode="auto">
        <a:xfrm>
          <a:off x="4953000" y="2899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48895</xdr:rowOff>
    </xdr:from>
    <xdr:ext cx="736600" cy="259045"/>
    <xdr:sp macro="" textlink="">
      <xdr:nvSpPr>
        <xdr:cNvPr id="71" name="テキスト ボックス 70"/>
        <xdr:cNvSpPr txBox="1"/>
      </xdr:nvSpPr>
      <xdr:spPr>
        <a:xfrm>
          <a:off x="4622800" y="2668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108579</xdr:rowOff>
    </xdr:from>
    <xdr:to>
      <xdr:col>22</xdr:col>
      <xdr:colOff>165100</xdr:colOff>
      <xdr:row>17</xdr:row>
      <xdr:rowOff>38729</xdr:rowOff>
    </xdr:to>
    <xdr:sp macro="" textlink="">
      <xdr:nvSpPr>
        <xdr:cNvPr id="72" name="楕円 71"/>
        <xdr:cNvSpPr/>
      </xdr:nvSpPr>
      <xdr:spPr bwMode="auto">
        <a:xfrm>
          <a:off x="4254500" y="2899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48906</xdr:rowOff>
    </xdr:from>
    <xdr:ext cx="762000" cy="259045"/>
    <xdr:sp macro="" textlink="">
      <xdr:nvSpPr>
        <xdr:cNvPr id="73" name="テキスト ボックス 72"/>
        <xdr:cNvSpPr txBox="1"/>
      </xdr:nvSpPr>
      <xdr:spPr>
        <a:xfrm>
          <a:off x="3924300" y="266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132857</xdr:rowOff>
    </xdr:from>
    <xdr:to>
      <xdr:col>19</xdr:col>
      <xdr:colOff>38100</xdr:colOff>
      <xdr:row>17</xdr:row>
      <xdr:rowOff>63007</xdr:rowOff>
    </xdr:to>
    <xdr:sp macro="" textlink="">
      <xdr:nvSpPr>
        <xdr:cNvPr id="74" name="楕円 73"/>
        <xdr:cNvSpPr/>
      </xdr:nvSpPr>
      <xdr:spPr bwMode="auto">
        <a:xfrm>
          <a:off x="3556000" y="2923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73184</xdr:rowOff>
    </xdr:from>
    <xdr:ext cx="762000" cy="259045"/>
    <xdr:sp macro="" textlink="">
      <xdr:nvSpPr>
        <xdr:cNvPr id="75" name="テキスト ボックス 74"/>
        <xdr:cNvSpPr txBox="1"/>
      </xdr:nvSpPr>
      <xdr:spPr>
        <a:xfrm>
          <a:off x="3225800" y="269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17625</xdr:rowOff>
    </xdr:from>
    <xdr:to>
      <xdr:col>15</xdr:col>
      <xdr:colOff>101600</xdr:colOff>
      <xdr:row>17</xdr:row>
      <xdr:rowOff>119225</xdr:rowOff>
    </xdr:to>
    <xdr:sp macro="" textlink="">
      <xdr:nvSpPr>
        <xdr:cNvPr id="76" name="楕円 75"/>
        <xdr:cNvSpPr/>
      </xdr:nvSpPr>
      <xdr:spPr bwMode="auto">
        <a:xfrm>
          <a:off x="2857500" y="2979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129402</xdr:rowOff>
    </xdr:from>
    <xdr:ext cx="762000" cy="259045"/>
    <xdr:sp macro="" textlink="">
      <xdr:nvSpPr>
        <xdr:cNvPr id="77" name="テキスト ボックス 76"/>
        <xdr:cNvSpPr txBox="1"/>
      </xdr:nvSpPr>
      <xdr:spPr>
        <a:xfrm>
          <a:off x="2527300" y="274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218467</xdr:rowOff>
    </xdr:from>
    <xdr:to>
      <xdr:col>29</xdr:col>
      <xdr:colOff>127000</xdr:colOff>
      <xdr:row>35</xdr:row>
      <xdr:rowOff>284565</xdr:rowOff>
    </xdr:to>
    <xdr:cxnSp macro="">
      <xdr:nvCxnSpPr>
        <xdr:cNvPr id="108" name="直線コネクタ 107"/>
        <xdr:cNvCxnSpPr/>
      </xdr:nvCxnSpPr>
      <xdr:spPr bwMode="auto">
        <a:xfrm>
          <a:off x="5003800" y="6828817"/>
          <a:ext cx="647700" cy="66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174814</xdr:rowOff>
    </xdr:from>
    <xdr:to>
      <xdr:col>26</xdr:col>
      <xdr:colOff>50800</xdr:colOff>
      <xdr:row>35</xdr:row>
      <xdr:rowOff>218467</xdr:rowOff>
    </xdr:to>
    <xdr:cxnSp macro="">
      <xdr:nvCxnSpPr>
        <xdr:cNvPr id="111" name="直線コネクタ 110"/>
        <xdr:cNvCxnSpPr/>
      </xdr:nvCxnSpPr>
      <xdr:spPr bwMode="auto">
        <a:xfrm>
          <a:off x="4305300" y="6785164"/>
          <a:ext cx="698500" cy="43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125902</xdr:rowOff>
    </xdr:from>
    <xdr:to>
      <xdr:col>22</xdr:col>
      <xdr:colOff>114300</xdr:colOff>
      <xdr:row>35</xdr:row>
      <xdr:rowOff>174814</xdr:rowOff>
    </xdr:to>
    <xdr:cxnSp macro="">
      <xdr:nvCxnSpPr>
        <xdr:cNvPr id="114" name="直線コネクタ 113"/>
        <xdr:cNvCxnSpPr/>
      </xdr:nvCxnSpPr>
      <xdr:spPr bwMode="auto">
        <a:xfrm>
          <a:off x="3606800" y="6736252"/>
          <a:ext cx="698500" cy="48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125902</xdr:rowOff>
    </xdr:from>
    <xdr:to>
      <xdr:col>18</xdr:col>
      <xdr:colOff>177800</xdr:colOff>
      <xdr:row>35</xdr:row>
      <xdr:rowOff>147318</xdr:rowOff>
    </xdr:to>
    <xdr:cxnSp macro="">
      <xdr:nvCxnSpPr>
        <xdr:cNvPr id="117" name="直線コネクタ 116"/>
        <xdr:cNvCxnSpPr/>
      </xdr:nvCxnSpPr>
      <xdr:spPr bwMode="auto">
        <a:xfrm flipV="1">
          <a:off x="2908300" y="6736252"/>
          <a:ext cx="698500" cy="21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233765</xdr:rowOff>
    </xdr:from>
    <xdr:to>
      <xdr:col>29</xdr:col>
      <xdr:colOff>177800</xdr:colOff>
      <xdr:row>35</xdr:row>
      <xdr:rowOff>335365</xdr:rowOff>
    </xdr:to>
    <xdr:sp macro="" textlink="">
      <xdr:nvSpPr>
        <xdr:cNvPr id="127" name="楕円 126"/>
        <xdr:cNvSpPr/>
      </xdr:nvSpPr>
      <xdr:spPr bwMode="auto">
        <a:xfrm>
          <a:off x="5600700" y="684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205842</xdr:rowOff>
    </xdr:from>
    <xdr:ext cx="762000" cy="259045"/>
    <xdr:sp macro="" textlink="">
      <xdr:nvSpPr>
        <xdr:cNvPr id="128" name="人口1人当たり決算額の推移該当値テキスト445"/>
        <xdr:cNvSpPr txBox="1"/>
      </xdr:nvSpPr>
      <xdr:spPr>
        <a:xfrm>
          <a:off x="5740400" y="681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167667</xdr:rowOff>
    </xdr:from>
    <xdr:to>
      <xdr:col>26</xdr:col>
      <xdr:colOff>101600</xdr:colOff>
      <xdr:row>35</xdr:row>
      <xdr:rowOff>269267</xdr:rowOff>
    </xdr:to>
    <xdr:sp macro="" textlink="">
      <xdr:nvSpPr>
        <xdr:cNvPr id="129" name="楕円 128"/>
        <xdr:cNvSpPr/>
      </xdr:nvSpPr>
      <xdr:spPr bwMode="auto">
        <a:xfrm>
          <a:off x="4953000" y="6778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254044</xdr:rowOff>
    </xdr:from>
    <xdr:ext cx="736600" cy="259045"/>
    <xdr:sp macro="" textlink="">
      <xdr:nvSpPr>
        <xdr:cNvPr id="130" name="テキスト ボックス 129"/>
        <xdr:cNvSpPr txBox="1"/>
      </xdr:nvSpPr>
      <xdr:spPr>
        <a:xfrm>
          <a:off x="4622800" y="6864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124014</xdr:rowOff>
    </xdr:from>
    <xdr:to>
      <xdr:col>22</xdr:col>
      <xdr:colOff>165100</xdr:colOff>
      <xdr:row>35</xdr:row>
      <xdr:rowOff>225614</xdr:rowOff>
    </xdr:to>
    <xdr:sp macro="" textlink="">
      <xdr:nvSpPr>
        <xdr:cNvPr id="131" name="楕円 130"/>
        <xdr:cNvSpPr/>
      </xdr:nvSpPr>
      <xdr:spPr bwMode="auto">
        <a:xfrm>
          <a:off x="4254500" y="6734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210391</xdr:rowOff>
    </xdr:from>
    <xdr:ext cx="762000" cy="259045"/>
    <xdr:sp macro="" textlink="">
      <xdr:nvSpPr>
        <xdr:cNvPr id="132" name="テキスト ボックス 131"/>
        <xdr:cNvSpPr txBox="1"/>
      </xdr:nvSpPr>
      <xdr:spPr>
        <a:xfrm>
          <a:off x="3924300" y="682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75102</xdr:rowOff>
    </xdr:from>
    <xdr:to>
      <xdr:col>19</xdr:col>
      <xdr:colOff>38100</xdr:colOff>
      <xdr:row>35</xdr:row>
      <xdr:rowOff>176702</xdr:rowOff>
    </xdr:to>
    <xdr:sp macro="" textlink="">
      <xdr:nvSpPr>
        <xdr:cNvPr id="133" name="楕円 132"/>
        <xdr:cNvSpPr/>
      </xdr:nvSpPr>
      <xdr:spPr bwMode="auto">
        <a:xfrm>
          <a:off x="3556000" y="6685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186879</xdr:rowOff>
    </xdr:from>
    <xdr:ext cx="762000" cy="259045"/>
    <xdr:sp macro="" textlink="">
      <xdr:nvSpPr>
        <xdr:cNvPr id="134" name="テキスト ボックス 133"/>
        <xdr:cNvSpPr txBox="1"/>
      </xdr:nvSpPr>
      <xdr:spPr>
        <a:xfrm>
          <a:off x="3225800" y="6454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96518</xdr:rowOff>
    </xdr:from>
    <xdr:to>
      <xdr:col>15</xdr:col>
      <xdr:colOff>101600</xdr:colOff>
      <xdr:row>35</xdr:row>
      <xdr:rowOff>198118</xdr:rowOff>
    </xdr:to>
    <xdr:sp macro="" textlink="">
      <xdr:nvSpPr>
        <xdr:cNvPr id="135" name="楕円 134"/>
        <xdr:cNvSpPr/>
      </xdr:nvSpPr>
      <xdr:spPr bwMode="auto">
        <a:xfrm>
          <a:off x="2857500" y="6706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208295</xdr:rowOff>
    </xdr:from>
    <xdr:ext cx="762000" cy="259045"/>
    <xdr:sp macro="" textlink="">
      <xdr:nvSpPr>
        <xdr:cNvPr id="136" name="テキスト ボックス 135"/>
        <xdr:cNvSpPr txBox="1"/>
      </xdr:nvSpPr>
      <xdr:spPr>
        <a:xfrm>
          <a:off x="2527300" y="647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北海道増毛町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3,725
3,612
369.72
5,612,908
5,330,427
269,384
3,046,211
4,795,915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106469</xdr:rowOff>
    </xdr:from>
    <xdr:to>
      <xdr:col>24</xdr:col>
      <xdr:colOff>63500</xdr:colOff>
      <xdr:row>35</xdr:row>
      <xdr:rowOff>110304</xdr:rowOff>
    </xdr:to>
    <xdr:cxnSp macro="">
      <xdr:nvCxnSpPr>
        <xdr:cNvPr id="60" name="直線コネクタ 59"/>
        <xdr:cNvCxnSpPr/>
      </xdr:nvCxnSpPr>
      <xdr:spPr>
        <a:xfrm flipV="1">
          <a:off x="3797300" y="6107219"/>
          <a:ext cx="838200" cy="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103476</xdr:rowOff>
    </xdr:from>
    <xdr:to>
      <xdr:col>19</xdr:col>
      <xdr:colOff>177800</xdr:colOff>
      <xdr:row>35</xdr:row>
      <xdr:rowOff>110304</xdr:rowOff>
    </xdr:to>
    <xdr:cxnSp macro="">
      <xdr:nvCxnSpPr>
        <xdr:cNvPr id="63" name="直線コネクタ 62"/>
        <xdr:cNvCxnSpPr/>
      </xdr:nvCxnSpPr>
      <xdr:spPr>
        <a:xfrm>
          <a:off x="2908300" y="6104226"/>
          <a:ext cx="889000" cy="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103476</xdr:rowOff>
    </xdr:from>
    <xdr:to>
      <xdr:col>15</xdr:col>
      <xdr:colOff>50800</xdr:colOff>
      <xdr:row>35</xdr:row>
      <xdr:rowOff>128367</xdr:rowOff>
    </xdr:to>
    <xdr:cxnSp macro="">
      <xdr:nvCxnSpPr>
        <xdr:cNvPr id="66" name="直線コネクタ 65"/>
        <xdr:cNvCxnSpPr/>
      </xdr:nvCxnSpPr>
      <xdr:spPr>
        <a:xfrm flipV="1">
          <a:off x="2019300" y="6104226"/>
          <a:ext cx="889000" cy="2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128367</xdr:rowOff>
    </xdr:from>
    <xdr:to>
      <xdr:col>10</xdr:col>
      <xdr:colOff>114300</xdr:colOff>
      <xdr:row>36</xdr:row>
      <xdr:rowOff>97396</xdr:rowOff>
    </xdr:to>
    <xdr:cxnSp macro="">
      <xdr:nvCxnSpPr>
        <xdr:cNvPr id="69" name="直線コネクタ 68"/>
        <xdr:cNvCxnSpPr/>
      </xdr:nvCxnSpPr>
      <xdr:spPr>
        <a:xfrm flipV="1">
          <a:off x="1130300" y="6129117"/>
          <a:ext cx="889000" cy="14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55669</xdr:rowOff>
    </xdr:from>
    <xdr:to>
      <xdr:col>24</xdr:col>
      <xdr:colOff>114300</xdr:colOff>
      <xdr:row>35</xdr:row>
      <xdr:rowOff>157269</xdr:rowOff>
    </xdr:to>
    <xdr:sp macro="" textlink="">
      <xdr:nvSpPr>
        <xdr:cNvPr id="79" name="楕円 78"/>
        <xdr:cNvSpPr/>
      </xdr:nvSpPr>
      <xdr:spPr>
        <a:xfrm>
          <a:off x="4584700" y="605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78546</xdr:rowOff>
    </xdr:from>
    <xdr:ext cx="599010" cy="259045"/>
    <xdr:sp macro="" textlink="">
      <xdr:nvSpPr>
        <xdr:cNvPr id="80" name="人件費該当値テキスト"/>
        <xdr:cNvSpPr txBox="1"/>
      </xdr:nvSpPr>
      <xdr:spPr>
        <a:xfrm>
          <a:off x="4686300" y="590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59504</xdr:rowOff>
    </xdr:from>
    <xdr:to>
      <xdr:col>20</xdr:col>
      <xdr:colOff>38100</xdr:colOff>
      <xdr:row>35</xdr:row>
      <xdr:rowOff>161104</xdr:rowOff>
    </xdr:to>
    <xdr:sp macro="" textlink="">
      <xdr:nvSpPr>
        <xdr:cNvPr id="81" name="楕円 80"/>
        <xdr:cNvSpPr/>
      </xdr:nvSpPr>
      <xdr:spPr>
        <a:xfrm>
          <a:off x="3746500" y="60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6181</xdr:rowOff>
    </xdr:from>
    <xdr:ext cx="599010" cy="259045"/>
    <xdr:sp macro="" textlink="">
      <xdr:nvSpPr>
        <xdr:cNvPr id="82" name="テキスト ボックス 81"/>
        <xdr:cNvSpPr txBox="1"/>
      </xdr:nvSpPr>
      <xdr:spPr>
        <a:xfrm>
          <a:off x="3497795" y="583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52676</xdr:rowOff>
    </xdr:from>
    <xdr:to>
      <xdr:col>15</xdr:col>
      <xdr:colOff>101600</xdr:colOff>
      <xdr:row>35</xdr:row>
      <xdr:rowOff>154276</xdr:rowOff>
    </xdr:to>
    <xdr:sp macro="" textlink="">
      <xdr:nvSpPr>
        <xdr:cNvPr id="83" name="楕円 82"/>
        <xdr:cNvSpPr/>
      </xdr:nvSpPr>
      <xdr:spPr>
        <a:xfrm>
          <a:off x="2857500" y="605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170803</xdr:rowOff>
    </xdr:from>
    <xdr:ext cx="599010" cy="259045"/>
    <xdr:sp macro="" textlink="">
      <xdr:nvSpPr>
        <xdr:cNvPr id="84" name="テキスト ボックス 83"/>
        <xdr:cNvSpPr txBox="1"/>
      </xdr:nvSpPr>
      <xdr:spPr>
        <a:xfrm>
          <a:off x="2608795" y="5828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77567</xdr:rowOff>
    </xdr:from>
    <xdr:to>
      <xdr:col>10</xdr:col>
      <xdr:colOff>165100</xdr:colOff>
      <xdr:row>36</xdr:row>
      <xdr:rowOff>7717</xdr:rowOff>
    </xdr:to>
    <xdr:sp macro="" textlink="">
      <xdr:nvSpPr>
        <xdr:cNvPr id="85" name="楕円 84"/>
        <xdr:cNvSpPr/>
      </xdr:nvSpPr>
      <xdr:spPr>
        <a:xfrm>
          <a:off x="1968500" y="607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24244</xdr:rowOff>
    </xdr:from>
    <xdr:ext cx="599010" cy="259045"/>
    <xdr:sp macro="" textlink="">
      <xdr:nvSpPr>
        <xdr:cNvPr id="86" name="テキスト ボックス 85"/>
        <xdr:cNvSpPr txBox="1"/>
      </xdr:nvSpPr>
      <xdr:spPr>
        <a:xfrm>
          <a:off x="1719795" y="5853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46596</xdr:rowOff>
    </xdr:from>
    <xdr:to>
      <xdr:col>6</xdr:col>
      <xdr:colOff>38100</xdr:colOff>
      <xdr:row>36</xdr:row>
      <xdr:rowOff>148196</xdr:rowOff>
    </xdr:to>
    <xdr:sp macro="" textlink="">
      <xdr:nvSpPr>
        <xdr:cNvPr id="87" name="楕円 86"/>
        <xdr:cNvSpPr/>
      </xdr:nvSpPr>
      <xdr:spPr>
        <a:xfrm>
          <a:off x="1079500" y="621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164723</xdr:rowOff>
    </xdr:from>
    <xdr:ext cx="599010" cy="259045"/>
    <xdr:sp macro="" textlink="">
      <xdr:nvSpPr>
        <xdr:cNvPr id="88" name="テキスト ボックス 87"/>
        <xdr:cNvSpPr txBox="1"/>
      </xdr:nvSpPr>
      <xdr:spPr>
        <a:xfrm>
          <a:off x="830795" y="599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88392</xdr:rowOff>
    </xdr:from>
    <xdr:to>
      <xdr:col>24</xdr:col>
      <xdr:colOff>63500</xdr:colOff>
      <xdr:row>57</xdr:row>
      <xdr:rowOff>92737</xdr:rowOff>
    </xdr:to>
    <xdr:cxnSp macro="">
      <xdr:nvCxnSpPr>
        <xdr:cNvPr id="117" name="直線コネクタ 116"/>
        <xdr:cNvCxnSpPr/>
      </xdr:nvCxnSpPr>
      <xdr:spPr>
        <a:xfrm>
          <a:off x="3797300" y="9861042"/>
          <a:ext cx="838200" cy="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88392</xdr:rowOff>
    </xdr:from>
    <xdr:to>
      <xdr:col>19</xdr:col>
      <xdr:colOff>177800</xdr:colOff>
      <xdr:row>57</xdr:row>
      <xdr:rowOff>89769</xdr:rowOff>
    </xdr:to>
    <xdr:cxnSp macro="">
      <xdr:nvCxnSpPr>
        <xdr:cNvPr id="120" name="直線コネクタ 119"/>
        <xdr:cNvCxnSpPr/>
      </xdr:nvCxnSpPr>
      <xdr:spPr>
        <a:xfrm flipV="1">
          <a:off x="2908300" y="9861042"/>
          <a:ext cx="889000" cy="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89769</xdr:rowOff>
    </xdr:from>
    <xdr:to>
      <xdr:col>15</xdr:col>
      <xdr:colOff>50800</xdr:colOff>
      <xdr:row>57</xdr:row>
      <xdr:rowOff>125074</xdr:rowOff>
    </xdr:to>
    <xdr:cxnSp macro="">
      <xdr:nvCxnSpPr>
        <xdr:cNvPr id="123" name="直線コネクタ 122"/>
        <xdr:cNvCxnSpPr/>
      </xdr:nvCxnSpPr>
      <xdr:spPr>
        <a:xfrm flipV="1">
          <a:off x="2019300" y="9862419"/>
          <a:ext cx="889000" cy="3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104805</xdr:rowOff>
    </xdr:from>
    <xdr:to>
      <xdr:col>10</xdr:col>
      <xdr:colOff>114300</xdr:colOff>
      <xdr:row>57</xdr:row>
      <xdr:rowOff>125074</xdr:rowOff>
    </xdr:to>
    <xdr:cxnSp macro="">
      <xdr:nvCxnSpPr>
        <xdr:cNvPr id="126" name="直線コネクタ 125"/>
        <xdr:cNvCxnSpPr/>
      </xdr:nvCxnSpPr>
      <xdr:spPr>
        <a:xfrm>
          <a:off x="1130300" y="9877455"/>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150535</xdr:rowOff>
    </xdr:from>
    <xdr:ext cx="599010" cy="259045"/>
    <xdr:sp macro="" textlink="">
      <xdr:nvSpPr>
        <xdr:cNvPr id="130" name="テキスト ボックス 129"/>
        <xdr:cNvSpPr txBox="1"/>
      </xdr:nvSpPr>
      <xdr:spPr>
        <a:xfrm>
          <a:off x="830795" y="992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41937</xdr:rowOff>
    </xdr:from>
    <xdr:to>
      <xdr:col>24</xdr:col>
      <xdr:colOff>114300</xdr:colOff>
      <xdr:row>57</xdr:row>
      <xdr:rowOff>143537</xdr:rowOff>
    </xdr:to>
    <xdr:sp macro="" textlink="">
      <xdr:nvSpPr>
        <xdr:cNvPr id="136" name="楕円 135"/>
        <xdr:cNvSpPr/>
      </xdr:nvSpPr>
      <xdr:spPr>
        <a:xfrm>
          <a:off x="4584700" y="98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20364</xdr:rowOff>
    </xdr:from>
    <xdr:ext cx="599010" cy="259045"/>
    <xdr:sp macro="" textlink="">
      <xdr:nvSpPr>
        <xdr:cNvPr id="137" name="物件費該当値テキスト"/>
        <xdr:cNvSpPr txBox="1"/>
      </xdr:nvSpPr>
      <xdr:spPr>
        <a:xfrm>
          <a:off x="4686300" y="979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37592</xdr:rowOff>
    </xdr:from>
    <xdr:to>
      <xdr:col>20</xdr:col>
      <xdr:colOff>38100</xdr:colOff>
      <xdr:row>57</xdr:row>
      <xdr:rowOff>139192</xdr:rowOff>
    </xdr:to>
    <xdr:sp macro="" textlink="">
      <xdr:nvSpPr>
        <xdr:cNvPr id="138" name="楕円 137"/>
        <xdr:cNvSpPr/>
      </xdr:nvSpPr>
      <xdr:spPr>
        <a:xfrm>
          <a:off x="3746500" y="981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130319</xdr:rowOff>
    </xdr:from>
    <xdr:ext cx="599010" cy="259045"/>
    <xdr:sp macro="" textlink="">
      <xdr:nvSpPr>
        <xdr:cNvPr id="139" name="テキスト ボックス 138"/>
        <xdr:cNvSpPr txBox="1"/>
      </xdr:nvSpPr>
      <xdr:spPr>
        <a:xfrm>
          <a:off x="3497795" y="9902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38969</xdr:rowOff>
    </xdr:from>
    <xdr:to>
      <xdr:col>15</xdr:col>
      <xdr:colOff>101600</xdr:colOff>
      <xdr:row>57</xdr:row>
      <xdr:rowOff>140569</xdr:rowOff>
    </xdr:to>
    <xdr:sp macro="" textlink="">
      <xdr:nvSpPr>
        <xdr:cNvPr id="140" name="楕円 139"/>
        <xdr:cNvSpPr/>
      </xdr:nvSpPr>
      <xdr:spPr>
        <a:xfrm>
          <a:off x="2857500" y="981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157096</xdr:rowOff>
    </xdr:from>
    <xdr:ext cx="599010" cy="259045"/>
    <xdr:sp macro="" textlink="">
      <xdr:nvSpPr>
        <xdr:cNvPr id="141" name="テキスト ボックス 140"/>
        <xdr:cNvSpPr txBox="1"/>
      </xdr:nvSpPr>
      <xdr:spPr>
        <a:xfrm>
          <a:off x="2608795" y="958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74274</xdr:rowOff>
    </xdr:from>
    <xdr:to>
      <xdr:col>10</xdr:col>
      <xdr:colOff>165100</xdr:colOff>
      <xdr:row>58</xdr:row>
      <xdr:rowOff>4424</xdr:rowOff>
    </xdr:to>
    <xdr:sp macro="" textlink="">
      <xdr:nvSpPr>
        <xdr:cNvPr id="142" name="楕円 141"/>
        <xdr:cNvSpPr/>
      </xdr:nvSpPr>
      <xdr:spPr>
        <a:xfrm>
          <a:off x="1968500" y="984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167001</xdr:rowOff>
    </xdr:from>
    <xdr:ext cx="599010" cy="259045"/>
    <xdr:sp macro="" textlink="">
      <xdr:nvSpPr>
        <xdr:cNvPr id="143" name="テキスト ボックス 142"/>
        <xdr:cNvSpPr txBox="1"/>
      </xdr:nvSpPr>
      <xdr:spPr>
        <a:xfrm>
          <a:off x="1719795" y="9939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54005</xdr:rowOff>
    </xdr:from>
    <xdr:to>
      <xdr:col>6</xdr:col>
      <xdr:colOff>38100</xdr:colOff>
      <xdr:row>57</xdr:row>
      <xdr:rowOff>155605</xdr:rowOff>
    </xdr:to>
    <xdr:sp macro="" textlink="">
      <xdr:nvSpPr>
        <xdr:cNvPr id="144" name="楕円 143"/>
        <xdr:cNvSpPr/>
      </xdr:nvSpPr>
      <xdr:spPr>
        <a:xfrm>
          <a:off x="1079500" y="982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682</xdr:rowOff>
    </xdr:from>
    <xdr:ext cx="599010" cy="259045"/>
    <xdr:sp macro="" textlink="">
      <xdr:nvSpPr>
        <xdr:cNvPr id="145" name="テキスト ボックス 144"/>
        <xdr:cNvSpPr txBox="1"/>
      </xdr:nvSpPr>
      <xdr:spPr>
        <a:xfrm>
          <a:off x="830795" y="960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161618</xdr:rowOff>
    </xdr:from>
    <xdr:to>
      <xdr:col>24</xdr:col>
      <xdr:colOff>63500</xdr:colOff>
      <xdr:row>77</xdr:row>
      <xdr:rowOff>67695</xdr:rowOff>
    </xdr:to>
    <xdr:cxnSp macro="">
      <xdr:nvCxnSpPr>
        <xdr:cNvPr id="172" name="直線コネクタ 171"/>
        <xdr:cNvCxnSpPr/>
      </xdr:nvCxnSpPr>
      <xdr:spPr>
        <a:xfrm flipV="1">
          <a:off x="3797300" y="13191818"/>
          <a:ext cx="838200" cy="7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54909</xdr:rowOff>
    </xdr:from>
    <xdr:ext cx="534377" cy="259045"/>
    <xdr:sp macro="" textlink="">
      <xdr:nvSpPr>
        <xdr:cNvPr id="173" name="維持補修費平均値テキスト"/>
        <xdr:cNvSpPr txBox="1"/>
      </xdr:nvSpPr>
      <xdr:spPr>
        <a:xfrm>
          <a:off x="4686300" y="1325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61939</xdr:rowOff>
    </xdr:from>
    <xdr:to>
      <xdr:col>19</xdr:col>
      <xdr:colOff>177800</xdr:colOff>
      <xdr:row>77</xdr:row>
      <xdr:rowOff>67695</xdr:rowOff>
    </xdr:to>
    <xdr:cxnSp macro="">
      <xdr:nvCxnSpPr>
        <xdr:cNvPr id="175" name="直線コネクタ 174"/>
        <xdr:cNvCxnSpPr/>
      </xdr:nvCxnSpPr>
      <xdr:spPr>
        <a:xfrm>
          <a:off x="2908300" y="13263589"/>
          <a:ext cx="889000" cy="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2940</xdr:rowOff>
    </xdr:from>
    <xdr:ext cx="534377" cy="259045"/>
    <xdr:sp macro="" textlink="">
      <xdr:nvSpPr>
        <xdr:cNvPr id="177" name="テキスト ボックス 176"/>
        <xdr:cNvSpPr txBox="1"/>
      </xdr:nvSpPr>
      <xdr:spPr>
        <a:xfrm>
          <a:off x="3530111" y="133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61939</xdr:rowOff>
    </xdr:from>
    <xdr:to>
      <xdr:col>15</xdr:col>
      <xdr:colOff>50800</xdr:colOff>
      <xdr:row>77</xdr:row>
      <xdr:rowOff>96389</xdr:rowOff>
    </xdr:to>
    <xdr:cxnSp macro="">
      <xdr:nvCxnSpPr>
        <xdr:cNvPr id="178" name="直線コネクタ 177"/>
        <xdr:cNvCxnSpPr/>
      </xdr:nvCxnSpPr>
      <xdr:spPr>
        <a:xfrm flipV="1">
          <a:off x="2019300" y="13263589"/>
          <a:ext cx="889000" cy="3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14026</xdr:rowOff>
    </xdr:from>
    <xdr:ext cx="534377" cy="259045"/>
    <xdr:sp macro="" textlink="">
      <xdr:nvSpPr>
        <xdr:cNvPr id="180" name="テキスト ボックス 179"/>
        <xdr:cNvSpPr txBox="1"/>
      </xdr:nvSpPr>
      <xdr:spPr>
        <a:xfrm>
          <a:off x="2641111" y="133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96389</xdr:rowOff>
    </xdr:from>
    <xdr:to>
      <xdr:col>10</xdr:col>
      <xdr:colOff>114300</xdr:colOff>
      <xdr:row>77</xdr:row>
      <xdr:rowOff>142768</xdr:rowOff>
    </xdr:to>
    <xdr:cxnSp macro="">
      <xdr:nvCxnSpPr>
        <xdr:cNvPr id="181" name="直線コネクタ 180"/>
        <xdr:cNvCxnSpPr/>
      </xdr:nvCxnSpPr>
      <xdr:spPr>
        <a:xfrm flipV="1">
          <a:off x="1130300" y="13298039"/>
          <a:ext cx="889000" cy="4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32109</xdr:rowOff>
    </xdr:from>
    <xdr:ext cx="534377" cy="259045"/>
    <xdr:sp macro="" textlink="">
      <xdr:nvSpPr>
        <xdr:cNvPr id="183" name="テキスト ボックス 182"/>
        <xdr:cNvSpPr txBox="1"/>
      </xdr:nvSpPr>
      <xdr:spPr>
        <a:xfrm>
          <a:off x="1752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67812</xdr:rowOff>
    </xdr:from>
    <xdr:ext cx="534377" cy="259045"/>
    <xdr:sp macro="" textlink="">
      <xdr:nvSpPr>
        <xdr:cNvPr id="185" name="テキスト ボックス 184"/>
        <xdr:cNvSpPr txBox="1"/>
      </xdr:nvSpPr>
      <xdr:spPr>
        <a:xfrm>
          <a:off x="863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110818</xdr:rowOff>
    </xdr:from>
    <xdr:to>
      <xdr:col>24</xdr:col>
      <xdr:colOff>114300</xdr:colOff>
      <xdr:row>77</xdr:row>
      <xdr:rowOff>40968</xdr:rowOff>
    </xdr:to>
    <xdr:sp macro="" textlink="">
      <xdr:nvSpPr>
        <xdr:cNvPr id="191" name="楕円 190"/>
        <xdr:cNvSpPr/>
      </xdr:nvSpPr>
      <xdr:spPr>
        <a:xfrm>
          <a:off x="4584700" y="1314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133695</xdr:rowOff>
    </xdr:from>
    <xdr:ext cx="534377" cy="259045"/>
    <xdr:sp macro="" textlink="">
      <xdr:nvSpPr>
        <xdr:cNvPr id="192" name="維持補修費該当値テキスト"/>
        <xdr:cNvSpPr txBox="1"/>
      </xdr:nvSpPr>
      <xdr:spPr>
        <a:xfrm>
          <a:off x="4686300" y="1299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16895</xdr:rowOff>
    </xdr:from>
    <xdr:to>
      <xdr:col>20</xdr:col>
      <xdr:colOff>38100</xdr:colOff>
      <xdr:row>77</xdr:row>
      <xdr:rowOff>118495</xdr:rowOff>
    </xdr:to>
    <xdr:sp macro="" textlink="">
      <xdr:nvSpPr>
        <xdr:cNvPr id="193" name="楕円 192"/>
        <xdr:cNvSpPr/>
      </xdr:nvSpPr>
      <xdr:spPr>
        <a:xfrm>
          <a:off x="3746500" y="1321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135022</xdr:rowOff>
    </xdr:from>
    <xdr:ext cx="534377" cy="259045"/>
    <xdr:sp macro="" textlink="">
      <xdr:nvSpPr>
        <xdr:cNvPr id="194" name="テキスト ボックス 193"/>
        <xdr:cNvSpPr txBox="1"/>
      </xdr:nvSpPr>
      <xdr:spPr>
        <a:xfrm>
          <a:off x="3530111" y="1299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11139</xdr:rowOff>
    </xdr:from>
    <xdr:to>
      <xdr:col>15</xdr:col>
      <xdr:colOff>101600</xdr:colOff>
      <xdr:row>77</xdr:row>
      <xdr:rowOff>112739</xdr:rowOff>
    </xdr:to>
    <xdr:sp macro="" textlink="">
      <xdr:nvSpPr>
        <xdr:cNvPr id="195" name="楕円 194"/>
        <xdr:cNvSpPr/>
      </xdr:nvSpPr>
      <xdr:spPr>
        <a:xfrm>
          <a:off x="2857500" y="1321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129266</xdr:rowOff>
    </xdr:from>
    <xdr:ext cx="534377" cy="259045"/>
    <xdr:sp macro="" textlink="">
      <xdr:nvSpPr>
        <xdr:cNvPr id="196" name="テキスト ボックス 195"/>
        <xdr:cNvSpPr txBox="1"/>
      </xdr:nvSpPr>
      <xdr:spPr>
        <a:xfrm>
          <a:off x="2641111" y="1298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45589</xdr:rowOff>
    </xdr:from>
    <xdr:to>
      <xdr:col>10</xdr:col>
      <xdr:colOff>165100</xdr:colOff>
      <xdr:row>77</xdr:row>
      <xdr:rowOff>147189</xdr:rowOff>
    </xdr:to>
    <xdr:sp macro="" textlink="">
      <xdr:nvSpPr>
        <xdr:cNvPr id="197" name="楕円 196"/>
        <xdr:cNvSpPr/>
      </xdr:nvSpPr>
      <xdr:spPr>
        <a:xfrm>
          <a:off x="1968500" y="132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163716</xdr:rowOff>
    </xdr:from>
    <xdr:ext cx="534377" cy="259045"/>
    <xdr:sp macro="" textlink="">
      <xdr:nvSpPr>
        <xdr:cNvPr id="198" name="テキスト ボックス 197"/>
        <xdr:cNvSpPr txBox="1"/>
      </xdr:nvSpPr>
      <xdr:spPr>
        <a:xfrm>
          <a:off x="1752111" y="1302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91968</xdr:rowOff>
    </xdr:from>
    <xdr:to>
      <xdr:col>6</xdr:col>
      <xdr:colOff>38100</xdr:colOff>
      <xdr:row>78</xdr:row>
      <xdr:rowOff>22118</xdr:rowOff>
    </xdr:to>
    <xdr:sp macro="" textlink="">
      <xdr:nvSpPr>
        <xdr:cNvPr id="199" name="楕円 198"/>
        <xdr:cNvSpPr/>
      </xdr:nvSpPr>
      <xdr:spPr>
        <a:xfrm>
          <a:off x="1079500" y="1329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38645</xdr:rowOff>
    </xdr:from>
    <xdr:ext cx="534377" cy="259045"/>
    <xdr:sp macro="" textlink="">
      <xdr:nvSpPr>
        <xdr:cNvPr id="200" name="テキスト ボックス 199"/>
        <xdr:cNvSpPr txBox="1"/>
      </xdr:nvSpPr>
      <xdr:spPr>
        <a:xfrm>
          <a:off x="863111" y="130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41235</xdr:rowOff>
    </xdr:from>
    <xdr:to>
      <xdr:col>24</xdr:col>
      <xdr:colOff>63500</xdr:colOff>
      <xdr:row>94</xdr:row>
      <xdr:rowOff>145590</xdr:rowOff>
    </xdr:to>
    <xdr:cxnSp macro="">
      <xdr:nvCxnSpPr>
        <xdr:cNvPr id="229" name="直線コネクタ 228"/>
        <xdr:cNvCxnSpPr/>
      </xdr:nvCxnSpPr>
      <xdr:spPr>
        <a:xfrm flipV="1">
          <a:off x="3797300" y="16157535"/>
          <a:ext cx="838200" cy="10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68484</xdr:rowOff>
    </xdr:from>
    <xdr:to>
      <xdr:col>19</xdr:col>
      <xdr:colOff>177800</xdr:colOff>
      <xdr:row>94</xdr:row>
      <xdr:rowOff>145590</xdr:rowOff>
    </xdr:to>
    <xdr:cxnSp macro="">
      <xdr:nvCxnSpPr>
        <xdr:cNvPr id="232" name="直線コネクタ 231"/>
        <xdr:cNvCxnSpPr/>
      </xdr:nvCxnSpPr>
      <xdr:spPr>
        <a:xfrm>
          <a:off x="2908300" y="16184784"/>
          <a:ext cx="889000" cy="7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68484</xdr:rowOff>
    </xdr:from>
    <xdr:to>
      <xdr:col>15</xdr:col>
      <xdr:colOff>50800</xdr:colOff>
      <xdr:row>95</xdr:row>
      <xdr:rowOff>163086</xdr:rowOff>
    </xdr:to>
    <xdr:cxnSp macro="">
      <xdr:nvCxnSpPr>
        <xdr:cNvPr id="235" name="直線コネクタ 234"/>
        <xdr:cNvCxnSpPr/>
      </xdr:nvCxnSpPr>
      <xdr:spPr>
        <a:xfrm flipV="1">
          <a:off x="2019300" y="16184784"/>
          <a:ext cx="889000" cy="26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163086</xdr:rowOff>
    </xdr:from>
    <xdr:to>
      <xdr:col>10</xdr:col>
      <xdr:colOff>114300</xdr:colOff>
      <xdr:row>96</xdr:row>
      <xdr:rowOff>16097</xdr:rowOff>
    </xdr:to>
    <xdr:cxnSp macro="">
      <xdr:nvCxnSpPr>
        <xdr:cNvPr id="238" name="直線コネクタ 237"/>
        <xdr:cNvCxnSpPr/>
      </xdr:nvCxnSpPr>
      <xdr:spPr>
        <a:xfrm flipV="1">
          <a:off x="1130300" y="16450836"/>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40" name="テキスト ボックス 239"/>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81920</xdr:rowOff>
    </xdr:from>
    <xdr:ext cx="534377" cy="259045"/>
    <xdr:sp macro="" textlink="">
      <xdr:nvSpPr>
        <xdr:cNvPr id="242" name="テキスト ボックス 241"/>
        <xdr:cNvSpPr txBox="1"/>
      </xdr:nvSpPr>
      <xdr:spPr>
        <a:xfrm>
          <a:off x="863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161885</xdr:rowOff>
    </xdr:from>
    <xdr:to>
      <xdr:col>24</xdr:col>
      <xdr:colOff>114300</xdr:colOff>
      <xdr:row>94</xdr:row>
      <xdr:rowOff>92035</xdr:rowOff>
    </xdr:to>
    <xdr:sp macro="" textlink="">
      <xdr:nvSpPr>
        <xdr:cNvPr id="248" name="楕円 247"/>
        <xdr:cNvSpPr/>
      </xdr:nvSpPr>
      <xdr:spPr>
        <a:xfrm>
          <a:off x="4584700" y="161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13312</xdr:rowOff>
    </xdr:from>
    <xdr:ext cx="599010" cy="259045"/>
    <xdr:sp macro="" textlink="">
      <xdr:nvSpPr>
        <xdr:cNvPr id="249" name="扶助費該当値テキスト"/>
        <xdr:cNvSpPr txBox="1"/>
      </xdr:nvSpPr>
      <xdr:spPr>
        <a:xfrm>
          <a:off x="4686300" y="1595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94790</xdr:rowOff>
    </xdr:from>
    <xdr:to>
      <xdr:col>20</xdr:col>
      <xdr:colOff>38100</xdr:colOff>
      <xdr:row>95</xdr:row>
      <xdr:rowOff>24940</xdr:rowOff>
    </xdr:to>
    <xdr:sp macro="" textlink="">
      <xdr:nvSpPr>
        <xdr:cNvPr id="250" name="楕円 249"/>
        <xdr:cNvSpPr/>
      </xdr:nvSpPr>
      <xdr:spPr>
        <a:xfrm>
          <a:off x="3746500" y="1621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41467</xdr:rowOff>
    </xdr:from>
    <xdr:ext cx="534377" cy="259045"/>
    <xdr:sp macro="" textlink="">
      <xdr:nvSpPr>
        <xdr:cNvPr id="251" name="テキスト ボックス 250"/>
        <xdr:cNvSpPr txBox="1"/>
      </xdr:nvSpPr>
      <xdr:spPr>
        <a:xfrm>
          <a:off x="3530111" y="1598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17684</xdr:rowOff>
    </xdr:from>
    <xdr:to>
      <xdr:col>15</xdr:col>
      <xdr:colOff>101600</xdr:colOff>
      <xdr:row>94</xdr:row>
      <xdr:rowOff>119284</xdr:rowOff>
    </xdr:to>
    <xdr:sp macro="" textlink="">
      <xdr:nvSpPr>
        <xdr:cNvPr id="252" name="楕円 251"/>
        <xdr:cNvSpPr/>
      </xdr:nvSpPr>
      <xdr:spPr>
        <a:xfrm>
          <a:off x="2857500" y="1613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135811</xdr:rowOff>
    </xdr:from>
    <xdr:ext cx="599010" cy="259045"/>
    <xdr:sp macro="" textlink="">
      <xdr:nvSpPr>
        <xdr:cNvPr id="253" name="テキスト ボックス 252"/>
        <xdr:cNvSpPr txBox="1"/>
      </xdr:nvSpPr>
      <xdr:spPr>
        <a:xfrm>
          <a:off x="2608795" y="15909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112286</xdr:rowOff>
    </xdr:from>
    <xdr:to>
      <xdr:col>10</xdr:col>
      <xdr:colOff>165100</xdr:colOff>
      <xdr:row>96</xdr:row>
      <xdr:rowOff>42436</xdr:rowOff>
    </xdr:to>
    <xdr:sp macro="" textlink="">
      <xdr:nvSpPr>
        <xdr:cNvPr id="254" name="楕円 253"/>
        <xdr:cNvSpPr/>
      </xdr:nvSpPr>
      <xdr:spPr>
        <a:xfrm>
          <a:off x="1968500" y="1640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58963</xdr:rowOff>
    </xdr:from>
    <xdr:ext cx="534377" cy="259045"/>
    <xdr:sp macro="" textlink="">
      <xdr:nvSpPr>
        <xdr:cNvPr id="255" name="テキスト ボックス 254"/>
        <xdr:cNvSpPr txBox="1"/>
      </xdr:nvSpPr>
      <xdr:spPr>
        <a:xfrm>
          <a:off x="1752111" y="1617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136747</xdr:rowOff>
    </xdr:from>
    <xdr:to>
      <xdr:col>6</xdr:col>
      <xdr:colOff>38100</xdr:colOff>
      <xdr:row>96</xdr:row>
      <xdr:rowOff>66897</xdr:rowOff>
    </xdr:to>
    <xdr:sp macro="" textlink="">
      <xdr:nvSpPr>
        <xdr:cNvPr id="256" name="楕円 255"/>
        <xdr:cNvSpPr/>
      </xdr:nvSpPr>
      <xdr:spPr>
        <a:xfrm>
          <a:off x="1079500" y="1642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83424</xdr:rowOff>
    </xdr:from>
    <xdr:ext cx="534377" cy="259045"/>
    <xdr:sp macro="" textlink="">
      <xdr:nvSpPr>
        <xdr:cNvPr id="257" name="テキスト ボックス 256"/>
        <xdr:cNvSpPr txBox="1"/>
      </xdr:nvSpPr>
      <xdr:spPr>
        <a:xfrm>
          <a:off x="863111" y="161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102844</xdr:rowOff>
    </xdr:from>
    <xdr:to>
      <xdr:col>55</xdr:col>
      <xdr:colOff>0</xdr:colOff>
      <xdr:row>37</xdr:row>
      <xdr:rowOff>109942</xdr:rowOff>
    </xdr:to>
    <xdr:cxnSp macro="">
      <xdr:nvCxnSpPr>
        <xdr:cNvPr id="286" name="直線コネクタ 285"/>
        <xdr:cNvCxnSpPr/>
      </xdr:nvCxnSpPr>
      <xdr:spPr>
        <a:xfrm>
          <a:off x="9639300" y="6446494"/>
          <a:ext cx="838200" cy="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102844</xdr:rowOff>
    </xdr:from>
    <xdr:to>
      <xdr:col>50</xdr:col>
      <xdr:colOff>114300</xdr:colOff>
      <xdr:row>37</xdr:row>
      <xdr:rowOff>140508</xdr:rowOff>
    </xdr:to>
    <xdr:cxnSp macro="">
      <xdr:nvCxnSpPr>
        <xdr:cNvPr id="289" name="直線コネクタ 288"/>
        <xdr:cNvCxnSpPr/>
      </xdr:nvCxnSpPr>
      <xdr:spPr>
        <a:xfrm flipV="1">
          <a:off x="8750300" y="6446494"/>
          <a:ext cx="889000" cy="3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112195</xdr:rowOff>
    </xdr:from>
    <xdr:to>
      <xdr:col>45</xdr:col>
      <xdr:colOff>177800</xdr:colOff>
      <xdr:row>37</xdr:row>
      <xdr:rowOff>140508</xdr:rowOff>
    </xdr:to>
    <xdr:cxnSp macro="">
      <xdr:nvCxnSpPr>
        <xdr:cNvPr id="292" name="直線コネクタ 291"/>
        <xdr:cNvCxnSpPr/>
      </xdr:nvCxnSpPr>
      <xdr:spPr>
        <a:xfrm>
          <a:off x="7861300" y="6284395"/>
          <a:ext cx="889000" cy="19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112195</xdr:rowOff>
    </xdr:from>
    <xdr:to>
      <xdr:col>41</xdr:col>
      <xdr:colOff>50800</xdr:colOff>
      <xdr:row>38</xdr:row>
      <xdr:rowOff>23971</xdr:rowOff>
    </xdr:to>
    <xdr:cxnSp macro="">
      <xdr:nvCxnSpPr>
        <xdr:cNvPr id="295" name="直線コネクタ 294"/>
        <xdr:cNvCxnSpPr/>
      </xdr:nvCxnSpPr>
      <xdr:spPr>
        <a:xfrm flipV="1">
          <a:off x="6972300" y="6284395"/>
          <a:ext cx="889000" cy="25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75959</xdr:rowOff>
    </xdr:from>
    <xdr:ext cx="599010" cy="259045"/>
    <xdr:sp macro="" textlink="">
      <xdr:nvSpPr>
        <xdr:cNvPr id="299" name="テキスト ボックス 298"/>
        <xdr:cNvSpPr txBox="1"/>
      </xdr:nvSpPr>
      <xdr:spPr>
        <a:xfrm>
          <a:off x="6672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59142</xdr:rowOff>
    </xdr:from>
    <xdr:to>
      <xdr:col>55</xdr:col>
      <xdr:colOff>50800</xdr:colOff>
      <xdr:row>37</xdr:row>
      <xdr:rowOff>160742</xdr:rowOff>
    </xdr:to>
    <xdr:sp macro="" textlink="">
      <xdr:nvSpPr>
        <xdr:cNvPr id="305" name="楕円 304"/>
        <xdr:cNvSpPr/>
      </xdr:nvSpPr>
      <xdr:spPr>
        <a:xfrm>
          <a:off x="10426700" y="640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145519</xdr:rowOff>
    </xdr:from>
    <xdr:ext cx="599010" cy="259045"/>
    <xdr:sp macro="" textlink="">
      <xdr:nvSpPr>
        <xdr:cNvPr id="306" name="補助費等該当値テキスト"/>
        <xdr:cNvSpPr txBox="1"/>
      </xdr:nvSpPr>
      <xdr:spPr>
        <a:xfrm>
          <a:off x="10528300" y="6317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52044</xdr:rowOff>
    </xdr:from>
    <xdr:to>
      <xdr:col>50</xdr:col>
      <xdr:colOff>165100</xdr:colOff>
      <xdr:row>37</xdr:row>
      <xdr:rowOff>153644</xdr:rowOff>
    </xdr:to>
    <xdr:sp macro="" textlink="">
      <xdr:nvSpPr>
        <xdr:cNvPr id="307" name="楕円 306"/>
        <xdr:cNvSpPr/>
      </xdr:nvSpPr>
      <xdr:spPr>
        <a:xfrm>
          <a:off x="9588500" y="639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144771</xdr:rowOff>
    </xdr:from>
    <xdr:ext cx="599010" cy="259045"/>
    <xdr:sp macro="" textlink="">
      <xdr:nvSpPr>
        <xdr:cNvPr id="308" name="テキスト ボックス 307"/>
        <xdr:cNvSpPr txBox="1"/>
      </xdr:nvSpPr>
      <xdr:spPr>
        <a:xfrm>
          <a:off x="9339795" y="64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89708</xdr:rowOff>
    </xdr:from>
    <xdr:to>
      <xdr:col>46</xdr:col>
      <xdr:colOff>38100</xdr:colOff>
      <xdr:row>38</xdr:row>
      <xdr:rowOff>19858</xdr:rowOff>
    </xdr:to>
    <xdr:sp macro="" textlink="">
      <xdr:nvSpPr>
        <xdr:cNvPr id="309" name="楕円 308"/>
        <xdr:cNvSpPr/>
      </xdr:nvSpPr>
      <xdr:spPr>
        <a:xfrm>
          <a:off x="8699500" y="643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10985</xdr:rowOff>
    </xdr:from>
    <xdr:ext cx="599010" cy="259045"/>
    <xdr:sp macro="" textlink="">
      <xdr:nvSpPr>
        <xdr:cNvPr id="310" name="テキスト ボックス 309"/>
        <xdr:cNvSpPr txBox="1"/>
      </xdr:nvSpPr>
      <xdr:spPr>
        <a:xfrm>
          <a:off x="8450795" y="652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61395</xdr:rowOff>
    </xdr:from>
    <xdr:to>
      <xdr:col>41</xdr:col>
      <xdr:colOff>101600</xdr:colOff>
      <xdr:row>36</xdr:row>
      <xdr:rowOff>162995</xdr:rowOff>
    </xdr:to>
    <xdr:sp macro="" textlink="">
      <xdr:nvSpPr>
        <xdr:cNvPr id="311" name="楕円 310"/>
        <xdr:cNvSpPr/>
      </xdr:nvSpPr>
      <xdr:spPr>
        <a:xfrm>
          <a:off x="7810500" y="623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154122</xdr:rowOff>
    </xdr:from>
    <xdr:ext cx="599010" cy="259045"/>
    <xdr:sp macro="" textlink="">
      <xdr:nvSpPr>
        <xdr:cNvPr id="312" name="テキスト ボックス 311"/>
        <xdr:cNvSpPr txBox="1"/>
      </xdr:nvSpPr>
      <xdr:spPr>
        <a:xfrm>
          <a:off x="7561795" y="632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144621</xdr:rowOff>
    </xdr:from>
    <xdr:to>
      <xdr:col>36</xdr:col>
      <xdr:colOff>165100</xdr:colOff>
      <xdr:row>38</xdr:row>
      <xdr:rowOff>74771</xdr:rowOff>
    </xdr:to>
    <xdr:sp macro="" textlink="">
      <xdr:nvSpPr>
        <xdr:cNvPr id="313" name="楕円 312"/>
        <xdr:cNvSpPr/>
      </xdr:nvSpPr>
      <xdr:spPr>
        <a:xfrm>
          <a:off x="6921500" y="648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65898</xdr:rowOff>
    </xdr:from>
    <xdr:ext cx="599010" cy="259045"/>
    <xdr:sp macro="" textlink="">
      <xdr:nvSpPr>
        <xdr:cNvPr id="314" name="テキスト ボックス 313"/>
        <xdr:cNvSpPr txBox="1"/>
      </xdr:nvSpPr>
      <xdr:spPr>
        <a:xfrm>
          <a:off x="6672795" y="658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136952</xdr:rowOff>
    </xdr:from>
    <xdr:to>
      <xdr:col>55</xdr:col>
      <xdr:colOff>0</xdr:colOff>
      <xdr:row>58</xdr:row>
      <xdr:rowOff>95255</xdr:rowOff>
    </xdr:to>
    <xdr:cxnSp macro="">
      <xdr:nvCxnSpPr>
        <xdr:cNvPr id="343" name="直線コネクタ 342"/>
        <xdr:cNvCxnSpPr/>
      </xdr:nvCxnSpPr>
      <xdr:spPr>
        <a:xfrm>
          <a:off x="9639300" y="9909602"/>
          <a:ext cx="838200" cy="12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136952</xdr:rowOff>
    </xdr:from>
    <xdr:to>
      <xdr:col>50</xdr:col>
      <xdr:colOff>114300</xdr:colOff>
      <xdr:row>58</xdr:row>
      <xdr:rowOff>51951</xdr:rowOff>
    </xdr:to>
    <xdr:cxnSp macro="">
      <xdr:nvCxnSpPr>
        <xdr:cNvPr id="346" name="直線コネクタ 345"/>
        <xdr:cNvCxnSpPr/>
      </xdr:nvCxnSpPr>
      <xdr:spPr>
        <a:xfrm flipV="1">
          <a:off x="8750300" y="9909602"/>
          <a:ext cx="889000" cy="8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42748</xdr:rowOff>
    </xdr:from>
    <xdr:ext cx="599010" cy="259045"/>
    <xdr:sp macro="" textlink="">
      <xdr:nvSpPr>
        <xdr:cNvPr id="348" name="テキスト ボックス 347"/>
        <xdr:cNvSpPr txBox="1"/>
      </xdr:nvSpPr>
      <xdr:spPr>
        <a:xfrm>
          <a:off x="9339795" y="998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146190</xdr:rowOff>
    </xdr:from>
    <xdr:to>
      <xdr:col>45</xdr:col>
      <xdr:colOff>177800</xdr:colOff>
      <xdr:row>58</xdr:row>
      <xdr:rowOff>51951</xdr:rowOff>
    </xdr:to>
    <xdr:cxnSp macro="">
      <xdr:nvCxnSpPr>
        <xdr:cNvPr id="349" name="直線コネクタ 348"/>
        <xdr:cNvCxnSpPr/>
      </xdr:nvCxnSpPr>
      <xdr:spPr>
        <a:xfrm>
          <a:off x="7861300" y="9918840"/>
          <a:ext cx="889000" cy="7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146190</xdr:rowOff>
    </xdr:from>
    <xdr:to>
      <xdr:col>41</xdr:col>
      <xdr:colOff>50800</xdr:colOff>
      <xdr:row>58</xdr:row>
      <xdr:rowOff>121669</xdr:rowOff>
    </xdr:to>
    <xdr:cxnSp macro="">
      <xdr:nvCxnSpPr>
        <xdr:cNvPr id="352" name="直線コネクタ 351"/>
        <xdr:cNvCxnSpPr/>
      </xdr:nvCxnSpPr>
      <xdr:spPr>
        <a:xfrm flipV="1">
          <a:off x="6972300" y="9918840"/>
          <a:ext cx="889000" cy="14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4" name="テキスト ボックス 353"/>
        <xdr:cNvSpPr txBox="1"/>
      </xdr:nvSpPr>
      <xdr:spPr>
        <a:xfrm>
          <a:off x="7561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44455</xdr:rowOff>
    </xdr:from>
    <xdr:to>
      <xdr:col>55</xdr:col>
      <xdr:colOff>50800</xdr:colOff>
      <xdr:row>58</xdr:row>
      <xdr:rowOff>146055</xdr:rowOff>
    </xdr:to>
    <xdr:sp macro="" textlink="">
      <xdr:nvSpPr>
        <xdr:cNvPr id="362" name="楕円 361"/>
        <xdr:cNvSpPr/>
      </xdr:nvSpPr>
      <xdr:spPr>
        <a:xfrm>
          <a:off x="10426700" y="998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130832</xdr:rowOff>
    </xdr:from>
    <xdr:ext cx="599010" cy="259045"/>
    <xdr:sp macro="" textlink="">
      <xdr:nvSpPr>
        <xdr:cNvPr id="363" name="普通建設事業費該当値テキスト"/>
        <xdr:cNvSpPr txBox="1"/>
      </xdr:nvSpPr>
      <xdr:spPr>
        <a:xfrm>
          <a:off x="10528300" y="990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86152</xdr:rowOff>
    </xdr:from>
    <xdr:to>
      <xdr:col>50</xdr:col>
      <xdr:colOff>165100</xdr:colOff>
      <xdr:row>58</xdr:row>
      <xdr:rowOff>16302</xdr:rowOff>
    </xdr:to>
    <xdr:sp macro="" textlink="">
      <xdr:nvSpPr>
        <xdr:cNvPr id="364" name="楕円 363"/>
        <xdr:cNvSpPr/>
      </xdr:nvSpPr>
      <xdr:spPr>
        <a:xfrm>
          <a:off x="9588500" y="985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32829</xdr:rowOff>
    </xdr:from>
    <xdr:ext cx="599010" cy="259045"/>
    <xdr:sp macro="" textlink="">
      <xdr:nvSpPr>
        <xdr:cNvPr id="365" name="テキスト ボックス 364"/>
        <xdr:cNvSpPr txBox="1"/>
      </xdr:nvSpPr>
      <xdr:spPr>
        <a:xfrm>
          <a:off x="9339795" y="963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1151</xdr:rowOff>
    </xdr:from>
    <xdr:to>
      <xdr:col>46</xdr:col>
      <xdr:colOff>38100</xdr:colOff>
      <xdr:row>58</xdr:row>
      <xdr:rowOff>102751</xdr:rowOff>
    </xdr:to>
    <xdr:sp macro="" textlink="">
      <xdr:nvSpPr>
        <xdr:cNvPr id="366" name="楕円 365"/>
        <xdr:cNvSpPr/>
      </xdr:nvSpPr>
      <xdr:spPr>
        <a:xfrm>
          <a:off x="8699500" y="994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93878</xdr:rowOff>
    </xdr:from>
    <xdr:ext cx="599010" cy="259045"/>
    <xdr:sp macro="" textlink="">
      <xdr:nvSpPr>
        <xdr:cNvPr id="367" name="テキスト ボックス 366"/>
        <xdr:cNvSpPr txBox="1"/>
      </xdr:nvSpPr>
      <xdr:spPr>
        <a:xfrm>
          <a:off x="8450795" y="10037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95390</xdr:rowOff>
    </xdr:from>
    <xdr:to>
      <xdr:col>41</xdr:col>
      <xdr:colOff>101600</xdr:colOff>
      <xdr:row>58</xdr:row>
      <xdr:rowOff>25540</xdr:rowOff>
    </xdr:to>
    <xdr:sp macro="" textlink="">
      <xdr:nvSpPr>
        <xdr:cNvPr id="368" name="楕円 367"/>
        <xdr:cNvSpPr/>
      </xdr:nvSpPr>
      <xdr:spPr>
        <a:xfrm>
          <a:off x="7810500" y="98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42067</xdr:rowOff>
    </xdr:from>
    <xdr:ext cx="599010" cy="259045"/>
    <xdr:sp macro="" textlink="">
      <xdr:nvSpPr>
        <xdr:cNvPr id="369" name="テキスト ボックス 368"/>
        <xdr:cNvSpPr txBox="1"/>
      </xdr:nvSpPr>
      <xdr:spPr>
        <a:xfrm>
          <a:off x="7561795" y="96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70869</xdr:rowOff>
    </xdr:from>
    <xdr:to>
      <xdr:col>36</xdr:col>
      <xdr:colOff>165100</xdr:colOff>
      <xdr:row>59</xdr:row>
      <xdr:rowOff>1019</xdr:rowOff>
    </xdr:to>
    <xdr:sp macro="" textlink="">
      <xdr:nvSpPr>
        <xdr:cNvPr id="370" name="楕円 369"/>
        <xdr:cNvSpPr/>
      </xdr:nvSpPr>
      <xdr:spPr>
        <a:xfrm>
          <a:off x="6921500" y="1001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163596</xdr:rowOff>
    </xdr:from>
    <xdr:ext cx="599010" cy="259045"/>
    <xdr:sp macro="" textlink="">
      <xdr:nvSpPr>
        <xdr:cNvPr id="371" name="テキスト ボックス 370"/>
        <xdr:cNvSpPr txBox="1"/>
      </xdr:nvSpPr>
      <xdr:spPr>
        <a:xfrm>
          <a:off x="6672795" y="1010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3271</xdr:rowOff>
    </xdr:from>
    <xdr:to>
      <xdr:col>55</xdr:col>
      <xdr:colOff>0</xdr:colOff>
      <xdr:row>79</xdr:row>
      <xdr:rowOff>31659</xdr:rowOff>
    </xdr:to>
    <xdr:cxnSp macro="">
      <xdr:nvCxnSpPr>
        <xdr:cNvPr id="402" name="直線コネクタ 401"/>
        <xdr:cNvCxnSpPr/>
      </xdr:nvCxnSpPr>
      <xdr:spPr>
        <a:xfrm>
          <a:off x="9639300" y="13376371"/>
          <a:ext cx="838200" cy="19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3271</xdr:rowOff>
    </xdr:from>
    <xdr:to>
      <xdr:col>50</xdr:col>
      <xdr:colOff>114300</xdr:colOff>
      <xdr:row>78</xdr:row>
      <xdr:rowOff>144641</xdr:rowOff>
    </xdr:to>
    <xdr:cxnSp macro="">
      <xdr:nvCxnSpPr>
        <xdr:cNvPr id="405" name="直線コネクタ 404"/>
        <xdr:cNvCxnSpPr/>
      </xdr:nvCxnSpPr>
      <xdr:spPr>
        <a:xfrm flipV="1">
          <a:off x="8750300" y="13376371"/>
          <a:ext cx="889000" cy="14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55749</xdr:rowOff>
    </xdr:from>
    <xdr:ext cx="534377" cy="259045"/>
    <xdr:sp macro="" textlink="">
      <xdr:nvSpPr>
        <xdr:cNvPr id="407" name="テキスト ボックス 406"/>
        <xdr:cNvSpPr txBox="1"/>
      </xdr:nvSpPr>
      <xdr:spPr>
        <a:xfrm>
          <a:off x="9372111" y="1360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36184</xdr:rowOff>
    </xdr:from>
    <xdr:to>
      <xdr:col>45</xdr:col>
      <xdr:colOff>177800</xdr:colOff>
      <xdr:row>78</xdr:row>
      <xdr:rowOff>144641</xdr:rowOff>
    </xdr:to>
    <xdr:cxnSp macro="">
      <xdr:nvCxnSpPr>
        <xdr:cNvPr id="408" name="直線コネクタ 407"/>
        <xdr:cNvCxnSpPr/>
      </xdr:nvCxnSpPr>
      <xdr:spPr>
        <a:xfrm>
          <a:off x="7861300" y="13409284"/>
          <a:ext cx="889000" cy="10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67383</xdr:rowOff>
    </xdr:from>
    <xdr:ext cx="534377" cy="259045"/>
    <xdr:sp macro="" textlink="">
      <xdr:nvSpPr>
        <xdr:cNvPr id="410" name="テキスト ボックス 409"/>
        <xdr:cNvSpPr txBox="1"/>
      </xdr:nvSpPr>
      <xdr:spPr>
        <a:xfrm>
          <a:off x="8483111" y="136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36184</xdr:rowOff>
    </xdr:from>
    <xdr:to>
      <xdr:col>41</xdr:col>
      <xdr:colOff>50800</xdr:colOff>
      <xdr:row>79</xdr:row>
      <xdr:rowOff>68720</xdr:rowOff>
    </xdr:to>
    <xdr:cxnSp macro="">
      <xdr:nvCxnSpPr>
        <xdr:cNvPr id="411" name="直線コネクタ 410"/>
        <xdr:cNvCxnSpPr/>
      </xdr:nvCxnSpPr>
      <xdr:spPr>
        <a:xfrm flipV="1">
          <a:off x="6972300" y="13409284"/>
          <a:ext cx="889000" cy="20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54167</xdr:rowOff>
    </xdr:from>
    <xdr:ext cx="534377" cy="259045"/>
    <xdr:sp macro="" textlink="">
      <xdr:nvSpPr>
        <xdr:cNvPr id="413" name="テキスト ボックス 412"/>
        <xdr:cNvSpPr txBox="1"/>
      </xdr:nvSpPr>
      <xdr:spPr>
        <a:xfrm>
          <a:off x="7594111" y="135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152309</xdr:rowOff>
    </xdr:from>
    <xdr:to>
      <xdr:col>55</xdr:col>
      <xdr:colOff>50800</xdr:colOff>
      <xdr:row>79</xdr:row>
      <xdr:rowOff>82459</xdr:rowOff>
    </xdr:to>
    <xdr:sp macro="" textlink="">
      <xdr:nvSpPr>
        <xdr:cNvPr id="421" name="楕円 420"/>
        <xdr:cNvSpPr/>
      </xdr:nvSpPr>
      <xdr:spPr>
        <a:xfrm>
          <a:off x="10426700" y="135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121632</xdr:rowOff>
    </xdr:from>
    <xdr:ext cx="534377" cy="259045"/>
    <xdr:sp macro="" textlink="">
      <xdr:nvSpPr>
        <xdr:cNvPr id="422" name="普通建設事業費 （ うち新規整備　）該当値テキスト"/>
        <xdr:cNvSpPr txBox="1"/>
      </xdr:nvSpPr>
      <xdr:spPr>
        <a:xfrm>
          <a:off x="10528300" y="134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123921</xdr:rowOff>
    </xdr:from>
    <xdr:to>
      <xdr:col>50</xdr:col>
      <xdr:colOff>165100</xdr:colOff>
      <xdr:row>78</xdr:row>
      <xdr:rowOff>54071</xdr:rowOff>
    </xdr:to>
    <xdr:sp macro="" textlink="">
      <xdr:nvSpPr>
        <xdr:cNvPr id="423" name="楕円 422"/>
        <xdr:cNvSpPr/>
      </xdr:nvSpPr>
      <xdr:spPr>
        <a:xfrm>
          <a:off x="9588500" y="133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70598</xdr:rowOff>
    </xdr:from>
    <xdr:ext cx="599010" cy="259045"/>
    <xdr:sp macro="" textlink="">
      <xdr:nvSpPr>
        <xdr:cNvPr id="424" name="テキスト ボックス 423"/>
        <xdr:cNvSpPr txBox="1"/>
      </xdr:nvSpPr>
      <xdr:spPr>
        <a:xfrm>
          <a:off x="9339795" y="13100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93841</xdr:rowOff>
    </xdr:from>
    <xdr:to>
      <xdr:col>46</xdr:col>
      <xdr:colOff>38100</xdr:colOff>
      <xdr:row>79</xdr:row>
      <xdr:rowOff>23991</xdr:rowOff>
    </xdr:to>
    <xdr:sp macro="" textlink="">
      <xdr:nvSpPr>
        <xdr:cNvPr id="425" name="楕円 424"/>
        <xdr:cNvSpPr/>
      </xdr:nvSpPr>
      <xdr:spPr>
        <a:xfrm>
          <a:off x="8699500" y="1346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40518</xdr:rowOff>
    </xdr:from>
    <xdr:ext cx="599010" cy="259045"/>
    <xdr:sp macro="" textlink="">
      <xdr:nvSpPr>
        <xdr:cNvPr id="426" name="テキスト ボックス 425"/>
        <xdr:cNvSpPr txBox="1"/>
      </xdr:nvSpPr>
      <xdr:spPr>
        <a:xfrm>
          <a:off x="8450795" y="13242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156834</xdr:rowOff>
    </xdr:from>
    <xdr:to>
      <xdr:col>41</xdr:col>
      <xdr:colOff>101600</xdr:colOff>
      <xdr:row>78</xdr:row>
      <xdr:rowOff>86984</xdr:rowOff>
    </xdr:to>
    <xdr:sp macro="" textlink="">
      <xdr:nvSpPr>
        <xdr:cNvPr id="427" name="楕円 426"/>
        <xdr:cNvSpPr/>
      </xdr:nvSpPr>
      <xdr:spPr>
        <a:xfrm>
          <a:off x="7810500" y="1335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103511</xdr:rowOff>
    </xdr:from>
    <xdr:ext cx="599010" cy="259045"/>
    <xdr:sp macro="" textlink="">
      <xdr:nvSpPr>
        <xdr:cNvPr id="428" name="テキスト ボックス 427"/>
        <xdr:cNvSpPr txBox="1"/>
      </xdr:nvSpPr>
      <xdr:spPr>
        <a:xfrm>
          <a:off x="7561795" y="1313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17920</xdr:rowOff>
    </xdr:from>
    <xdr:to>
      <xdr:col>36</xdr:col>
      <xdr:colOff>165100</xdr:colOff>
      <xdr:row>79</xdr:row>
      <xdr:rowOff>119520</xdr:rowOff>
    </xdr:to>
    <xdr:sp macro="" textlink="">
      <xdr:nvSpPr>
        <xdr:cNvPr id="429" name="楕円 428"/>
        <xdr:cNvSpPr/>
      </xdr:nvSpPr>
      <xdr:spPr>
        <a:xfrm>
          <a:off x="6921500" y="135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110647</xdr:rowOff>
    </xdr:from>
    <xdr:ext cx="534377" cy="259045"/>
    <xdr:sp macro="" textlink="">
      <xdr:nvSpPr>
        <xdr:cNvPr id="430" name="テキスト ボックス 429"/>
        <xdr:cNvSpPr txBox="1"/>
      </xdr:nvSpPr>
      <xdr:spPr>
        <a:xfrm>
          <a:off x="6705111" y="136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50245</xdr:rowOff>
    </xdr:from>
    <xdr:to>
      <xdr:col>55</xdr:col>
      <xdr:colOff>0</xdr:colOff>
      <xdr:row>99</xdr:row>
      <xdr:rowOff>56550</xdr:rowOff>
    </xdr:to>
    <xdr:cxnSp macro="">
      <xdr:nvCxnSpPr>
        <xdr:cNvPr id="461" name="直線コネクタ 460"/>
        <xdr:cNvCxnSpPr/>
      </xdr:nvCxnSpPr>
      <xdr:spPr>
        <a:xfrm>
          <a:off x="9639300" y="17023795"/>
          <a:ext cx="838200" cy="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50245</xdr:rowOff>
    </xdr:from>
    <xdr:to>
      <xdr:col>50</xdr:col>
      <xdr:colOff>114300</xdr:colOff>
      <xdr:row>99</xdr:row>
      <xdr:rowOff>56411</xdr:rowOff>
    </xdr:to>
    <xdr:cxnSp macro="">
      <xdr:nvCxnSpPr>
        <xdr:cNvPr id="464" name="直線コネクタ 463"/>
        <xdr:cNvCxnSpPr/>
      </xdr:nvCxnSpPr>
      <xdr:spPr>
        <a:xfrm flipV="1">
          <a:off x="8750300" y="17023795"/>
          <a:ext cx="889000" cy="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56411</xdr:rowOff>
    </xdr:from>
    <xdr:to>
      <xdr:col>45</xdr:col>
      <xdr:colOff>177800</xdr:colOff>
      <xdr:row>99</xdr:row>
      <xdr:rowOff>57983</xdr:rowOff>
    </xdr:to>
    <xdr:cxnSp macro="">
      <xdr:nvCxnSpPr>
        <xdr:cNvPr id="467" name="直線コネクタ 466"/>
        <xdr:cNvCxnSpPr/>
      </xdr:nvCxnSpPr>
      <xdr:spPr>
        <a:xfrm flipV="1">
          <a:off x="7861300" y="17029961"/>
          <a:ext cx="889000" cy="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57983</xdr:rowOff>
    </xdr:from>
    <xdr:to>
      <xdr:col>41</xdr:col>
      <xdr:colOff>50800</xdr:colOff>
      <xdr:row>99</xdr:row>
      <xdr:rowOff>65464</xdr:rowOff>
    </xdr:to>
    <xdr:cxnSp macro="">
      <xdr:nvCxnSpPr>
        <xdr:cNvPr id="470" name="直線コネクタ 469"/>
        <xdr:cNvCxnSpPr/>
      </xdr:nvCxnSpPr>
      <xdr:spPr>
        <a:xfrm flipV="1">
          <a:off x="6972300" y="17031533"/>
          <a:ext cx="889000" cy="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5750</xdr:rowOff>
    </xdr:from>
    <xdr:to>
      <xdr:col>55</xdr:col>
      <xdr:colOff>50800</xdr:colOff>
      <xdr:row>99</xdr:row>
      <xdr:rowOff>107350</xdr:rowOff>
    </xdr:to>
    <xdr:sp macro="" textlink="">
      <xdr:nvSpPr>
        <xdr:cNvPr id="480" name="楕円 479"/>
        <xdr:cNvSpPr/>
      </xdr:nvSpPr>
      <xdr:spPr>
        <a:xfrm>
          <a:off x="10426700" y="1697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92127</xdr:rowOff>
    </xdr:from>
    <xdr:ext cx="534377" cy="259045"/>
    <xdr:sp macro="" textlink="">
      <xdr:nvSpPr>
        <xdr:cNvPr id="481" name="普通建設事業費 （ うち更新整備　）該当値テキスト"/>
        <xdr:cNvSpPr txBox="1"/>
      </xdr:nvSpPr>
      <xdr:spPr>
        <a:xfrm>
          <a:off x="10528300" y="1689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170895</xdr:rowOff>
    </xdr:from>
    <xdr:to>
      <xdr:col>50</xdr:col>
      <xdr:colOff>165100</xdr:colOff>
      <xdr:row>99</xdr:row>
      <xdr:rowOff>101045</xdr:rowOff>
    </xdr:to>
    <xdr:sp macro="" textlink="">
      <xdr:nvSpPr>
        <xdr:cNvPr id="482" name="楕円 481"/>
        <xdr:cNvSpPr/>
      </xdr:nvSpPr>
      <xdr:spPr>
        <a:xfrm>
          <a:off x="9588500" y="169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92172</xdr:rowOff>
    </xdr:from>
    <xdr:ext cx="534377" cy="259045"/>
    <xdr:sp macro="" textlink="">
      <xdr:nvSpPr>
        <xdr:cNvPr id="483" name="テキスト ボックス 482"/>
        <xdr:cNvSpPr txBox="1"/>
      </xdr:nvSpPr>
      <xdr:spPr>
        <a:xfrm>
          <a:off x="9372111" y="1706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5611</xdr:rowOff>
    </xdr:from>
    <xdr:to>
      <xdr:col>46</xdr:col>
      <xdr:colOff>38100</xdr:colOff>
      <xdr:row>99</xdr:row>
      <xdr:rowOff>107211</xdr:rowOff>
    </xdr:to>
    <xdr:sp macro="" textlink="">
      <xdr:nvSpPr>
        <xdr:cNvPr id="484" name="楕円 483"/>
        <xdr:cNvSpPr/>
      </xdr:nvSpPr>
      <xdr:spPr>
        <a:xfrm>
          <a:off x="8699500" y="1697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98338</xdr:rowOff>
    </xdr:from>
    <xdr:ext cx="534377" cy="259045"/>
    <xdr:sp macro="" textlink="">
      <xdr:nvSpPr>
        <xdr:cNvPr id="485" name="テキスト ボックス 484"/>
        <xdr:cNvSpPr txBox="1"/>
      </xdr:nvSpPr>
      <xdr:spPr>
        <a:xfrm>
          <a:off x="8483111" y="1707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7183</xdr:rowOff>
    </xdr:from>
    <xdr:to>
      <xdr:col>41</xdr:col>
      <xdr:colOff>101600</xdr:colOff>
      <xdr:row>99</xdr:row>
      <xdr:rowOff>108783</xdr:rowOff>
    </xdr:to>
    <xdr:sp macro="" textlink="">
      <xdr:nvSpPr>
        <xdr:cNvPr id="486" name="楕円 485"/>
        <xdr:cNvSpPr/>
      </xdr:nvSpPr>
      <xdr:spPr>
        <a:xfrm>
          <a:off x="7810500" y="169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99910</xdr:rowOff>
    </xdr:from>
    <xdr:ext cx="534377" cy="259045"/>
    <xdr:sp macro="" textlink="">
      <xdr:nvSpPr>
        <xdr:cNvPr id="487" name="テキスト ボックス 486"/>
        <xdr:cNvSpPr txBox="1"/>
      </xdr:nvSpPr>
      <xdr:spPr>
        <a:xfrm>
          <a:off x="7594111" y="1707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14664</xdr:rowOff>
    </xdr:from>
    <xdr:to>
      <xdr:col>36</xdr:col>
      <xdr:colOff>165100</xdr:colOff>
      <xdr:row>99</xdr:row>
      <xdr:rowOff>116264</xdr:rowOff>
    </xdr:to>
    <xdr:sp macro="" textlink="">
      <xdr:nvSpPr>
        <xdr:cNvPr id="488" name="楕円 487"/>
        <xdr:cNvSpPr/>
      </xdr:nvSpPr>
      <xdr:spPr>
        <a:xfrm>
          <a:off x="6921500" y="169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107391</xdr:rowOff>
    </xdr:from>
    <xdr:ext cx="534377" cy="259045"/>
    <xdr:sp macro="" textlink="">
      <xdr:nvSpPr>
        <xdr:cNvPr id="489" name="テキスト ボックス 488"/>
        <xdr:cNvSpPr txBox="1"/>
      </xdr:nvSpPr>
      <xdr:spPr>
        <a:xfrm>
          <a:off x="6705111" y="1708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44297</xdr:rowOff>
    </xdr:from>
    <xdr:to>
      <xdr:col>85</xdr:col>
      <xdr:colOff>127000</xdr:colOff>
      <xdr:row>39</xdr:row>
      <xdr:rowOff>44450</xdr:rowOff>
    </xdr:to>
    <xdr:cxnSp macro="">
      <xdr:nvCxnSpPr>
        <xdr:cNvPr id="518" name="直線コネクタ 517"/>
        <xdr:cNvCxnSpPr/>
      </xdr:nvCxnSpPr>
      <xdr:spPr>
        <a:xfrm>
          <a:off x="15481300" y="6730847"/>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44117</xdr:rowOff>
    </xdr:from>
    <xdr:to>
      <xdr:col>81</xdr:col>
      <xdr:colOff>50800</xdr:colOff>
      <xdr:row>39</xdr:row>
      <xdr:rowOff>44297</xdr:rowOff>
    </xdr:to>
    <xdr:cxnSp macro="">
      <xdr:nvCxnSpPr>
        <xdr:cNvPr id="521" name="直線コネクタ 520"/>
        <xdr:cNvCxnSpPr/>
      </xdr:nvCxnSpPr>
      <xdr:spPr>
        <a:xfrm>
          <a:off x="14592300" y="6730667"/>
          <a:ext cx="8890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44117</xdr:rowOff>
    </xdr:from>
    <xdr:to>
      <xdr:col>76</xdr:col>
      <xdr:colOff>114300</xdr:colOff>
      <xdr:row>39</xdr:row>
      <xdr:rowOff>44450</xdr:rowOff>
    </xdr:to>
    <xdr:cxnSp macro="">
      <xdr:nvCxnSpPr>
        <xdr:cNvPr id="524" name="直線コネクタ 523"/>
        <xdr:cNvCxnSpPr/>
      </xdr:nvCxnSpPr>
      <xdr:spPr>
        <a:xfrm flipV="1">
          <a:off x="13703300" y="6730667"/>
          <a:ext cx="889000" cy="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37452</xdr:rowOff>
    </xdr:from>
    <xdr:to>
      <xdr:col>71</xdr:col>
      <xdr:colOff>177800</xdr:colOff>
      <xdr:row>39</xdr:row>
      <xdr:rowOff>44450</xdr:rowOff>
    </xdr:to>
    <xdr:cxnSp macro="">
      <xdr:nvCxnSpPr>
        <xdr:cNvPr id="527" name="直線コネクタ 526"/>
        <xdr:cNvCxnSpPr/>
      </xdr:nvCxnSpPr>
      <xdr:spPr>
        <a:xfrm>
          <a:off x="12814300" y="6724002"/>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249299" cy="259045"/>
    <xdr:sp macro="" textlink="">
      <xdr:nvSpPr>
        <xdr:cNvPr id="538" name="災害復旧事業費該当値テキスト"/>
        <xdr:cNvSpPr txBox="1"/>
      </xdr:nvSpPr>
      <xdr:spPr>
        <a:xfrm>
          <a:off x="16370300" y="662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164947</xdr:rowOff>
    </xdr:from>
    <xdr:to>
      <xdr:col>81</xdr:col>
      <xdr:colOff>101600</xdr:colOff>
      <xdr:row>39</xdr:row>
      <xdr:rowOff>95097</xdr:rowOff>
    </xdr:to>
    <xdr:sp macro="" textlink="">
      <xdr:nvSpPr>
        <xdr:cNvPr id="539" name="楕円 538"/>
        <xdr:cNvSpPr/>
      </xdr:nvSpPr>
      <xdr:spPr>
        <a:xfrm>
          <a:off x="15430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86224</xdr:rowOff>
    </xdr:from>
    <xdr:ext cx="378565" cy="259045"/>
    <xdr:sp macro="" textlink="">
      <xdr:nvSpPr>
        <xdr:cNvPr id="540" name="テキスト ボックス 539"/>
        <xdr:cNvSpPr txBox="1"/>
      </xdr:nvSpPr>
      <xdr:spPr>
        <a:xfrm>
          <a:off x="15292017" y="6772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164767</xdr:rowOff>
    </xdr:from>
    <xdr:to>
      <xdr:col>76</xdr:col>
      <xdr:colOff>165100</xdr:colOff>
      <xdr:row>39</xdr:row>
      <xdr:rowOff>94917</xdr:rowOff>
    </xdr:to>
    <xdr:sp macro="" textlink="">
      <xdr:nvSpPr>
        <xdr:cNvPr id="541" name="楕円 540"/>
        <xdr:cNvSpPr/>
      </xdr:nvSpPr>
      <xdr:spPr>
        <a:xfrm>
          <a:off x="14541500" y="667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86044</xdr:rowOff>
    </xdr:from>
    <xdr:ext cx="378565" cy="259045"/>
    <xdr:sp macro="" textlink="">
      <xdr:nvSpPr>
        <xdr:cNvPr id="542" name="テキスト ボックス 541"/>
        <xdr:cNvSpPr txBox="1"/>
      </xdr:nvSpPr>
      <xdr:spPr>
        <a:xfrm>
          <a:off x="14403017" y="6772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158102</xdr:rowOff>
    </xdr:from>
    <xdr:to>
      <xdr:col>67</xdr:col>
      <xdr:colOff>101600</xdr:colOff>
      <xdr:row>39</xdr:row>
      <xdr:rowOff>88252</xdr:rowOff>
    </xdr:to>
    <xdr:sp macro="" textlink="">
      <xdr:nvSpPr>
        <xdr:cNvPr id="545" name="楕円 544"/>
        <xdr:cNvSpPr/>
      </xdr:nvSpPr>
      <xdr:spPr>
        <a:xfrm>
          <a:off x="12763500" y="667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79379</xdr:rowOff>
    </xdr:from>
    <xdr:ext cx="469744" cy="259045"/>
    <xdr:sp macro="" textlink="">
      <xdr:nvSpPr>
        <xdr:cNvPr id="546" name="テキスト ボックス 545"/>
        <xdr:cNvSpPr txBox="1"/>
      </xdr:nvSpPr>
      <xdr:spPr>
        <a:xfrm>
          <a:off x="12579428" y="676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119993</xdr:rowOff>
    </xdr:from>
    <xdr:to>
      <xdr:col>85</xdr:col>
      <xdr:colOff>127000</xdr:colOff>
      <xdr:row>77</xdr:row>
      <xdr:rowOff>139574</xdr:rowOff>
    </xdr:to>
    <xdr:cxnSp macro="">
      <xdr:nvCxnSpPr>
        <xdr:cNvPr id="632" name="直線コネクタ 631"/>
        <xdr:cNvCxnSpPr/>
      </xdr:nvCxnSpPr>
      <xdr:spPr>
        <a:xfrm>
          <a:off x="15481300" y="13321643"/>
          <a:ext cx="838200" cy="1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98572</xdr:rowOff>
    </xdr:from>
    <xdr:to>
      <xdr:col>81</xdr:col>
      <xdr:colOff>50800</xdr:colOff>
      <xdr:row>77</xdr:row>
      <xdr:rowOff>119993</xdr:rowOff>
    </xdr:to>
    <xdr:cxnSp macro="">
      <xdr:nvCxnSpPr>
        <xdr:cNvPr id="635" name="直線コネクタ 634"/>
        <xdr:cNvCxnSpPr/>
      </xdr:nvCxnSpPr>
      <xdr:spPr>
        <a:xfrm>
          <a:off x="14592300" y="13300222"/>
          <a:ext cx="889000" cy="2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77986</xdr:rowOff>
    </xdr:from>
    <xdr:to>
      <xdr:col>76</xdr:col>
      <xdr:colOff>114300</xdr:colOff>
      <xdr:row>77</xdr:row>
      <xdr:rowOff>98572</xdr:rowOff>
    </xdr:to>
    <xdr:cxnSp macro="">
      <xdr:nvCxnSpPr>
        <xdr:cNvPr id="638" name="直線コネクタ 637"/>
        <xdr:cNvCxnSpPr/>
      </xdr:nvCxnSpPr>
      <xdr:spPr>
        <a:xfrm>
          <a:off x="13703300" y="13279636"/>
          <a:ext cx="889000" cy="2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77986</xdr:rowOff>
    </xdr:from>
    <xdr:to>
      <xdr:col>71</xdr:col>
      <xdr:colOff>177800</xdr:colOff>
      <xdr:row>77</xdr:row>
      <xdr:rowOff>84251</xdr:rowOff>
    </xdr:to>
    <xdr:cxnSp macro="">
      <xdr:nvCxnSpPr>
        <xdr:cNvPr id="641" name="直線コネクタ 640"/>
        <xdr:cNvCxnSpPr/>
      </xdr:nvCxnSpPr>
      <xdr:spPr>
        <a:xfrm flipV="1">
          <a:off x="12814300" y="13279636"/>
          <a:ext cx="889000" cy="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43" name="テキスト ボックス 642"/>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151689</xdr:rowOff>
    </xdr:from>
    <xdr:ext cx="599010" cy="259045"/>
    <xdr:sp macro="" textlink="">
      <xdr:nvSpPr>
        <xdr:cNvPr id="645" name="テキスト ボックス 644"/>
        <xdr:cNvSpPr txBox="1"/>
      </xdr:nvSpPr>
      <xdr:spPr>
        <a:xfrm>
          <a:off x="12514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88774</xdr:rowOff>
    </xdr:from>
    <xdr:to>
      <xdr:col>85</xdr:col>
      <xdr:colOff>177800</xdr:colOff>
      <xdr:row>78</xdr:row>
      <xdr:rowOff>18924</xdr:rowOff>
    </xdr:to>
    <xdr:sp macro="" textlink="">
      <xdr:nvSpPr>
        <xdr:cNvPr id="651" name="楕円 650"/>
        <xdr:cNvSpPr/>
      </xdr:nvSpPr>
      <xdr:spPr>
        <a:xfrm>
          <a:off x="16268700" y="1329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67201</xdr:rowOff>
    </xdr:from>
    <xdr:ext cx="599010" cy="259045"/>
    <xdr:sp macro="" textlink="">
      <xdr:nvSpPr>
        <xdr:cNvPr id="652" name="公債費該当値テキスト"/>
        <xdr:cNvSpPr txBox="1"/>
      </xdr:nvSpPr>
      <xdr:spPr>
        <a:xfrm>
          <a:off x="16370300" y="13268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69193</xdr:rowOff>
    </xdr:from>
    <xdr:to>
      <xdr:col>81</xdr:col>
      <xdr:colOff>101600</xdr:colOff>
      <xdr:row>77</xdr:row>
      <xdr:rowOff>170793</xdr:rowOff>
    </xdr:to>
    <xdr:sp macro="" textlink="">
      <xdr:nvSpPr>
        <xdr:cNvPr id="653" name="楕円 652"/>
        <xdr:cNvSpPr/>
      </xdr:nvSpPr>
      <xdr:spPr>
        <a:xfrm>
          <a:off x="15430500" y="1327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161920</xdr:rowOff>
    </xdr:from>
    <xdr:ext cx="599010" cy="259045"/>
    <xdr:sp macro="" textlink="">
      <xdr:nvSpPr>
        <xdr:cNvPr id="654" name="テキスト ボックス 653"/>
        <xdr:cNvSpPr txBox="1"/>
      </xdr:nvSpPr>
      <xdr:spPr>
        <a:xfrm>
          <a:off x="15181795" y="13363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47772</xdr:rowOff>
    </xdr:from>
    <xdr:to>
      <xdr:col>76</xdr:col>
      <xdr:colOff>165100</xdr:colOff>
      <xdr:row>77</xdr:row>
      <xdr:rowOff>149372</xdr:rowOff>
    </xdr:to>
    <xdr:sp macro="" textlink="">
      <xdr:nvSpPr>
        <xdr:cNvPr id="655" name="楕円 654"/>
        <xdr:cNvSpPr/>
      </xdr:nvSpPr>
      <xdr:spPr>
        <a:xfrm>
          <a:off x="14541500" y="1324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140499</xdr:rowOff>
    </xdr:from>
    <xdr:ext cx="599010" cy="259045"/>
    <xdr:sp macro="" textlink="">
      <xdr:nvSpPr>
        <xdr:cNvPr id="656" name="テキスト ボックス 655"/>
        <xdr:cNvSpPr txBox="1"/>
      </xdr:nvSpPr>
      <xdr:spPr>
        <a:xfrm>
          <a:off x="14292795" y="1334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27186</xdr:rowOff>
    </xdr:from>
    <xdr:to>
      <xdr:col>72</xdr:col>
      <xdr:colOff>38100</xdr:colOff>
      <xdr:row>77</xdr:row>
      <xdr:rowOff>128786</xdr:rowOff>
    </xdr:to>
    <xdr:sp macro="" textlink="">
      <xdr:nvSpPr>
        <xdr:cNvPr id="657" name="楕円 656"/>
        <xdr:cNvSpPr/>
      </xdr:nvSpPr>
      <xdr:spPr>
        <a:xfrm>
          <a:off x="13652500" y="1322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145313</xdr:rowOff>
    </xdr:from>
    <xdr:ext cx="599010" cy="259045"/>
    <xdr:sp macro="" textlink="">
      <xdr:nvSpPr>
        <xdr:cNvPr id="658" name="テキスト ボックス 657"/>
        <xdr:cNvSpPr txBox="1"/>
      </xdr:nvSpPr>
      <xdr:spPr>
        <a:xfrm>
          <a:off x="13403795" y="1300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33451</xdr:rowOff>
    </xdr:from>
    <xdr:to>
      <xdr:col>67</xdr:col>
      <xdr:colOff>101600</xdr:colOff>
      <xdr:row>77</xdr:row>
      <xdr:rowOff>135051</xdr:rowOff>
    </xdr:to>
    <xdr:sp macro="" textlink="">
      <xdr:nvSpPr>
        <xdr:cNvPr id="659" name="楕円 658"/>
        <xdr:cNvSpPr/>
      </xdr:nvSpPr>
      <xdr:spPr>
        <a:xfrm>
          <a:off x="12763500" y="1323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151578</xdr:rowOff>
    </xdr:from>
    <xdr:ext cx="599010" cy="259045"/>
    <xdr:sp macro="" textlink="">
      <xdr:nvSpPr>
        <xdr:cNvPr id="660" name="テキスト ボックス 659"/>
        <xdr:cNvSpPr txBox="1"/>
      </xdr:nvSpPr>
      <xdr:spPr>
        <a:xfrm>
          <a:off x="12514795" y="1301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21093</xdr:rowOff>
    </xdr:from>
    <xdr:to>
      <xdr:col>85</xdr:col>
      <xdr:colOff>127000</xdr:colOff>
      <xdr:row>98</xdr:row>
      <xdr:rowOff>61291</xdr:rowOff>
    </xdr:to>
    <xdr:cxnSp macro="">
      <xdr:nvCxnSpPr>
        <xdr:cNvPr id="689" name="直線コネクタ 688"/>
        <xdr:cNvCxnSpPr/>
      </xdr:nvCxnSpPr>
      <xdr:spPr>
        <a:xfrm>
          <a:off x="15481300" y="16823193"/>
          <a:ext cx="838200" cy="4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1517</xdr:rowOff>
    </xdr:from>
    <xdr:ext cx="599010" cy="259045"/>
    <xdr:sp macro="" textlink="">
      <xdr:nvSpPr>
        <xdr:cNvPr id="690" name="積立金平均値テキスト"/>
        <xdr:cNvSpPr txBox="1"/>
      </xdr:nvSpPr>
      <xdr:spPr>
        <a:xfrm>
          <a:off x="16370300" y="16803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21093</xdr:rowOff>
    </xdr:from>
    <xdr:to>
      <xdr:col>81</xdr:col>
      <xdr:colOff>50800</xdr:colOff>
      <xdr:row>98</xdr:row>
      <xdr:rowOff>40275</xdr:rowOff>
    </xdr:to>
    <xdr:cxnSp macro="">
      <xdr:nvCxnSpPr>
        <xdr:cNvPr id="692" name="直線コネクタ 691"/>
        <xdr:cNvCxnSpPr/>
      </xdr:nvCxnSpPr>
      <xdr:spPr>
        <a:xfrm flipV="1">
          <a:off x="14592300" y="16823193"/>
          <a:ext cx="889000" cy="1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107297</xdr:rowOff>
    </xdr:from>
    <xdr:ext cx="599010" cy="259045"/>
    <xdr:sp macro="" textlink="">
      <xdr:nvSpPr>
        <xdr:cNvPr id="694" name="テキスト ボックス 693"/>
        <xdr:cNvSpPr txBox="1"/>
      </xdr:nvSpPr>
      <xdr:spPr>
        <a:xfrm>
          <a:off x="15181795" y="1690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40275</xdr:rowOff>
    </xdr:from>
    <xdr:to>
      <xdr:col>76</xdr:col>
      <xdr:colOff>114300</xdr:colOff>
      <xdr:row>98</xdr:row>
      <xdr:rowOff>131124</xdr:rowOff>
    </xdr:to>
    <xdr:cxnSp macro="">
      <xdr:nvCxnSpPr>
        <xdr:cNvPr id="695" name="直線コネクタ 694"/>
        <xdr:cNvCxnSpPr/>
      </xdr:nvCxnSpPr>
      <xdr:spPr>
        <a:xfrm flipV="1">
          <a:off x="13703300" y="16842375"/>
          <a:ext cx="889000" cy="9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131124</xdr:rowOff>
    </xdr:from>
    <xdr:to>
      <xdr:col>71</xdr:col>
      <xdr:colOff>177800</xdr:colOff>
      <xdr:row>98</xdr:row>
      <xdr:rowOff>145937</xdr:rowOff>
    </xdr:to>
    <xdr:cxnSp macro="">
      <xdr:nvCxnSpPr>
        <xdr:cNvPr id="698" name="直線コネクタ 697"/>
        <xdr:cNvCxnSpPr/>
      </xdr:nvCxnSpPr>
      <xdr:spPr>
        <a:xfrm flipV="1">
          <a:off x="12814300" y="16933224"/>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10491</xdr:rowOff>
    </xdr:from>
    <xdr:to>
      <xdr:col>85</xdr:col>
      <xdr:colOff>177800</xdr:colOff>
      <xdr:row>98</xdr:row>
      <xdr:rowOff>112091</xdr:rowOff>
    </xdr:to>
    <xdr:sp macro="" textlink="">
      <xdr:nvSpPr>
        <xdr:cNvPr id="708" name="楕円 707"/>
        <xdr:cNvSpPr/>
      </xdr:nvSpPr>
      <xdr:spPr>
        <a:xfrm>
          <a:off x="16268700" y="1681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33368</xdr:rowOff>
    </xdr:from>
    <xdr:ext cx="599010" cy="259045"/>
    <xdr:sp macro="" textlink="">
      <xdr:nvSpPr>
        <xdr:cNvPr id="709" name="積立金該当値テキスト"/>
        <xdr:cNvSpPr txBox="1"/>
      </xdr:nvSpPr>
      <xdr:spPr>
        <a:xfrm>
          <a:off x="16370300" y="16664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141743</xdr:rowOff>
    </xdr:from>
    <xdr:to>
      <xdr:col>81</xdr:col>
      <xdr:colOff>101600</xdr:colOff>
      <xdr:row>98</xdr:row>
      <xdr:rowOff>71893</xdr:rowOff>
    </xdr:to>
    <xdr:sp macro="" textlink="">
      <xdr:nvSpPr>
        <xdr:cNvPr id="710" name="楕円 709"/>
        <xdr:cNvSpPr/>
      </xdr:nvSpPr>
      <xdr:spPr>
        <a:xfrm>
          <a:off x="15430500" y="1677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88420</xdr:rowOff>
    </xdr:from>
    <xdr:ext cx="599010" cy="259045"/>
    <xdr:sp macro="" textlink="">
      <xdr:nvSpPr>
        <xdr:cNvPr id="711" name="テキスト ボックス 710"/>
        <xdr:cNvSpPr txBox="1"/>
      </xdr:nvSpPr>
      <xdr:spPr>
        <a:xfrm>
          <a:off x="15181795" y="16547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160925</xdr:rowOff>
    </xdr:from>
    <xdr:to>
      <xdr:col>76</xdr:col>
      <xdr:colOff>165100</xdr:colOff>
      <xdr:row>98</xdr:row>
      <xdr:rowOff>91075</xdr:rowOff>
    </xdr:to>
    <xdr:sp macro="" textlink="">
      <xdr:nvSpPr>
        <xdr:cNvPr id="712" name="楕円 711"/>
        <xdr:cNvSpPr/>
      </xdr:nvSpPr>
      <xdr:spPr>
        <a:xfrm>
          <a:off x="14541500" y="1679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107602</xdr:rowOff>
    </xdr:from>
    <xdr:ext cx="599010" cy="259045"/>
    <xdr:sp macro="" textlink="">
      <xdr:nvSpPr>
        <xdr:cNvPr id="713" name="テキスト ボックス 712"/>
        <xdr:cNvSpPr txBox="1"/>
      </xdr:nvSpPr>
      <xdr:spPr>
        <a:xfrm>
          <a:off x="14292795" y="1656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80324</xdr:rowOff>
    </xdr:from>
    <xdr:to>
      <xdr:col>72</xdr:col>
      <xdr:colOff>38100</xdr:colOff>
      <xdr:row>99</xdr:row>
      <xdr:rowOff>10474</xdr:rowOff>
    </xdr:to>
    <xdr:sp macro="" textlink="">
      <xdr:nvSpPr>
        <xdr:cNvPr id="714" name="楕円 713"/>
        <xdr:cNvSpPr/>
      </xdr:nvSpPr>
      <xdr:spPr>
        <a:xfrm>
          <a:off x="13652500" y="1688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1601</xdr:rowOff>
    </xdr:from>
    <xdr:ext cx="534377" cy="259045"/>
    <xdr:sp macro="" textlink="">
      <xdr:nvSpPr>
        <xdr:cNvPr id="715" name="テキスト ボックス 714"/>
        <xdr:cNvSpPr txBox="1"/>
      </xdr:nvSpPr>
      <xdr:spPr>
        <a:xfrm>
          <a:off x="13436111" y="1697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95137</xdr:rowOff>
    </xdr:from>
    <xdr:to>
      <xdr:col>67</xdr:col>
      <xdr:colOff>101600</xdr:colOff>
      <xdr:row>99</xdr:row>
      <xdr:rowOff>25287</xdr:rowOff>
    </xdr:to>
    <xdr:sp macro="" textlink="">
      <xdr:nvSpPr>
        <xdr:cNvPr id="716" name="楕円 715"/>
        <xdr:cNvSpPr/>
      </xdr:nvSpPr>
      <xdr:spPr>
        <a:xfrm>
          <a:off x="12763500" y="1689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16414</xdr:rowOff>
    </xdr:from>
    <xdr:ext cx="534377" cy="259045"/>
    <xdr:sp macro="" textlink="">
      <xdr:nvSpPr>
        <xdr:cNvPr id="717" name="テキスト ボックス 716"/>
        <xdr:cNvSpPr txBox="1"/>
      </xdr:nvSpPr>
      <xdr:spPr>
        <a:xfrm>
          <a:off x="12547111" y="1698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1607</xdr:rowOff>
    </xdr:from>
    <xdr:to>
      <xdr:col>116</xdr:col>
      <xdr:colOff>63500</xdr:colOff>
      <xdr:row>38</xdr:row>
      <xdr:rowOff>15532</xdr:rowOff>
    </xdr:to>
    <xdr:cxnSp macro="">
      <xdr:nvCxnSpPr>
        <xdr:cNvPr id="746" name="直線コネクタ 745"/>
        <xdr:cNvCxnSpPr/>
      </xdr:nvCxnSpPr>
      <xdr:spPr>
        <a:xfrm>
          <a:off x="21323300" y="6516707"/>
          <a:ext cx="838200" cy="1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75042</xdr:rowOff>
    </xdr:from>
    <xdr:ext cx="469744" cy="259045"/>
    <xdr:sp macro="" textlink="">
      <xdr:nvSpPr>
        <xdr:cNvPr id="747" name="投資及び出資金平均値テキスト"/>
        <xdr:cNvSpPr txBox="1"/>
      </xdr:nvSpPr>
      <xdr:spPr>
        <a:xfrm>
          <a:off x="22212300" y="6590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1607</xdr:rowOff>
    </xdr:from>
    <xdr:to>
      <xdr:col>111</xdr:col>
      <xdr:colOff>177800</xdr:colOff>
      <xdr:row>38</xdr:row>
      <xdr:rowOff>35078</xdr:rowOff>
    </xdr:to>
    <xdr:cxnSp macro="">
      <xdr:nvCxnSpPr>
        <xdr:cNvPr id="749" name="直線コネクタ 748"/>
        <xdr:cNvCxnSpPr/>
      </xdr:nvCxnSpPr>
      <xdr:spPr>
        <a:xfrm flipV="1">
          <a:off x="20434300" y="6516707"/>
          <a:ext cx="889000" cy="3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33876</xdr:rowOff>
    </xdr:from>
    <xdr:ext cx="469744" cy="259045"/>
    <xdr:sp macro="" textlink="">
      <xdr:nvSpPr>
        <xdr:cNvPr id="751" name="テキスト ボックス 750"/>
        <xdr:cNvSpPr txBox="1"/>
      </xdr:nvSpPr>
      <xdr:spPr>
        <a:xfrm>
          <a:off x="21088428" y="672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35078</xdr:rowOff>
    </xdr:from>
    <xdr:to>
      <xdr:col>107</xdr:col>
      <xdr:colOff>50800</xdr:colOff>
      <xdr:row>38</xdr:row>
      <xdr:rowOff>50756</xdr:rowOff>
    </xdr:to>
    <xdr:cxnSp macro="">
      <xdr:nvCxnSpPr>
        <xdr:cNvPr id="752" name="直線コネクタ 751"/>
        <xdr:cNvCxnSpPr/>
      </xdr:nvCxnSpPr>
      <xdr:spPr>
        <a:xfrm flipV="1">
          <a:off x="19545300" y="6550178"/>
          <a:ext cx="8890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38752</xdr:rowOff>
    </xdr:from>
    <xdr:ext cx="469744" cy="259045"/>
    <xdr:sp macro="" textlink="">
      <xdr:nvSpPr>
        <xdr:cNvPr id="754" name="テキスト ボックス 753"/>
        <xdr:cNvSpPr txBox="1"/>
      </xdr:nvSpPr>
      <xdr:spPr>
        <a:xfrm>
          <a:off x="20199428" y="672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50756</xdr:rowOff>
    </xdr:from>
    <xdr:to>
      <xdr:col>102</xdr:col>
      <xdr:colOff>114300</xdr:colOff>
      <xdr:row>39</xdr:row>
      <xdr:rowOff>36411</xdr:rowOff>
    </xdr:to>
    <xdr:cxnSp macro="">
      <xdr:nvCxnSpPr>
        <xdr:cNvPr id="755" name="直線コネクタ 754"/>
        <xdr:cNvCxnSpPr/>
      </xdr:nvCxnSpPr>
      <xdr:spPr>
        <a:xfrm flipV="1">
          <a:off x="18656300" y="6565856"/>
          <a:ext cx="889000" cy="15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38961</xdr:rowOff>
    </xdr:from>
    <xdr:ext cx="469744" cy="259045"/>
    <xdr:sp macro="" textlink="">
      <xdr:nvSpPr>
        <xdr:cNvPr id="757" name="テキスト ボックス 756"/>
        <xdr:cNvSpPr txBox="1"/>
      </xdr:nvSpPr>
      <xdr:spPr>
        <a:xfrm>
          <a:off x="19310428" y="672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136182</xdr:rowOff>
    </xdr:from>
    <xdr:to>
      <xdr:col>116</xdr:col>
      <xdr:colOff>114300</xdr:colOff>
      <xdr:row>38</xdr:row>
      <xdr:rowOff>66332</xdr:rowOff>
    </xdr:to>
    <xdr:sp macro="" textlink="">
      <xdr:nvSpPr>
        <xdr:cNvPr id="765" name="楕円 764"/>
        <xdr:cNvSpPr/>
      </xdr:nvSpPr>
      <xdr:spPr>
        <a:xfrm>
          <a:off x="22110700" y="647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159059</xdr:rowOff>
    </xdr:from>
    <xdr:ext cx="534377" cy="259045"/>
    <xdr:sp macro="" textlink="">
      <xdr:nvSpPr>
        <xdr:cNvPr id="766" name="投資及び出資金該当値テキスト"/>
        <xdr:cNvSpPr txBox="1"/>
      </xdr:nvSpPr>
      <xdr:spPr>
        <a:xfrm>
          <a:off x="22212300" y="633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122256</xdr:rowOff>
    </xdr:from>
    <xdr:to>
      <xdr:col>112</xdr:col>
      <xdr:colOff>38100</xdr:colOff>
      <xdr:row>38</xdr:row>
      <xdr:rowOff>52406</xdr:rowOff>
    </xdr:to>
    <xdr:sp macro="" textlink="">
      <xdr:nvSpPr>
        <xdr:cNvPr id="767" name="楕円 766"/>
        <xdr:cNvSpPr/>
      </xdr:nvSpPr>
      <xdr:spPr>
        <a:xfrm>
          <a:off x="21272500" y="646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68933</xdr:rowOff>
    </xdr:from>
    <xdr:ext cx="534377" cy="259045"/>
    <xdr:sp macro="" textlink="">
      <xdr:nvSpPr>
        <xdr:cNvPr id="768" name="テキスト ボックス 767"/>
        <xdr:cNvSpPr txBox="1"/>
      </xdr:nvSpPr>
      <xdr:spPr>
        <a:xfrm>
          <a:off x="21056111" y="624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155727</xdr:rowOff>
    </xdr:from>
    <xdr:to>
      <xdr:col>107</xdr:col>
      <xdr:colOff>101600</xdr:colOff>
      <xdr:row>38</xdr:row>
      <xdr:rowOff>85877</xdr:rowOff>
    </xdr:to>
    <xdr:sp macro="" textlink="">
      <xdr:nvSpPr>
        <xdr:cNvPr id="769" name="楕円 768"/>
        <xdr:cNvSpPr/>
      </xdr:nvSpPr>
      <xdr:spPr>
        <a:xfrm>
          <a:off x="20383500" y="649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102404</xdr:rowOff>
    </xdr:from>
    <xdr:ext cx="469744" cy="259045"/>
    <xdr:sp macro="" textlink="">
      <xdr:nvSpPr>
        <xdr:cNvPr id="770" name="テキスト ボックス 769"/>
        <xdr:cNvSpPr txBox="1"/>
      </xdr:nvSpPr>
      <xdr:spPr>
        <a:xfrm>
          <a:off x="20199428" y="627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171406</xdr:rowOff>
    </xdr:from>
    <xdr:to>
      <xdr:col>102</xdr:col>
      <xdr:colOff>165100</xdr:colOff>
      <xdr:row>38</xdr:row>
      <xdr:rowOff>101556</xdr:rowOff>
    </xdr:to>
    <xdr:sp macro="" textlink="">
      <xdr:nvSpPr>
        <xdr:cNvPr id="771" name="楕円 770"/>
        <xdr:cNvSpPr/>
      </xdr:nvSpPr>
      <xdr:spPr>
        <a:xfrm>
          <a:off x="19494500" y="651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118082</xdr:rowOff>
    </xdr:from>
    <xdr:ext cx="469744" cy="259045"/>
    <xdr:sp macro="" textlink="">
      <xdr:nvSpPr>
        <xdr:cNvPr id="772" name="テキスト ボックス 771"/>
        <xdr:cNvSpPr txBox="1"/>
      </xdr:nvSpPr>
      <xdr:spPr>
        <a:xfrm>
          <a:off x="19310428" y="629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157061</xdr:rowOff>
    </xdr:from>
    <xdr:to>
      <xdr:col>98</xdr:col>
      <xdr:colOff>38100</xdr:colOff>
      <xdr:row>39</xdr:row>
      <xdr:rowOff>87211</xdr:rowOff>
    </xdr:to>
    <xdr:sp macro="" textlink="">
      <xdr:nvSpPr>
        <xdr:cNvPr id="773" name="楕円 772"/>
        <xdr:cNvSpPr/>
      </xdr:nvSpPr>
      <xdr:spPr>
        <a:xfrm>
          <a:off x="18605500" y="66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78338</xdr:rowOff>
    </xdr:from>
    <xdr:ext cx="378565" cy="259045"/>
    <xdr:sp macro="" textlink="">
      <xdr:nvSpPr>
        <xdr:cNvPr id="774" name="テキスト ボックス 773"/>
        <xdr:cNvSpPr txBox="1"/>
      </xdr:nvSpPr>
      <xdr:spPr>
        <a:xfrm>
          <a:off x="18467017" y="6764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90606</xdr:rowOff>
    </xdr:from>
    <xdr:to>
      <xdr:col>116</xdr:col>
      <xdr:colOff>63500</xdr:colOff>
      <xdr:row>58</xdr:row>
      <xdr:rowOff>92233</xdr:rowOff>
    </xdr:to>
    <xdr:cxnSp macro="">
      <xdr:nvCxnSpPr>
        <xdr:cNvPr id="801" name="直線コネクタ 800"/>
        <xdr:cNvCxnSpPr/>
      </xdr:nvCxnSpPr>
      <xdr:spPr>
        <a:xfrm flipV="1">
          <a:off x="21323300" y="10034706"/>
          <a:ext cx="838200" cy="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92233</xdr:rowOff>
    </xdr:from>
    <xdr:to>
      <xdr:col>111</xdr:col>
      <xdr:colOff>177800</xdr:colOff>
      <xdr:row>58</xdr:row>
      <xdr:rowOff>93569</xdr:rowOff>
    </xdr:to>
    <xdr:cxnSp macro="">
      <xdr:nvCxnSpPr>
        <xdr:cNvPr id="804" name="直線コネクタ 803"/>
        <xdr:cNvCxnSpPr/>
      </xdr:nvCxnSpPr>
      <xdr:spPr>
        <a:xfrm flipV="1">
          <a:off x="20434300" y="10036333"/>
          <a:ext cx="889000" cy="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93569</xdr:rowOff>
    </xdr:from>
    <xdr:to>
      <xdr:col>107</xdr:col>
      <xdr:colOff>50800</xdr:colOff>
      <xdr:row>58</xdr:row>
      <xdr:rowOff>95269</xdr:rowOff>
    </xdr:to>
    <xdr:cxnSp macro="">
      <xdr:nvCxnSpPr>
        <xdr:cNvPr id="807" name="直線コネクタ 806"/>
        <xdr:cNvCxnSpPr/>
      </xdr:nvCxnSpPr>
      <xdr:spPr>
        <a:xfrm flipV="1">
          <a:off x="19545300" y="10037669"/>
          <a:ext cx="889000" cy="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74723</xdr:rowOff>
    </xdr:from>
    <xdr:to>
      <xdr:col>102</xdr:col>
      <xdr:colOff>114300</xdr:colOff>
      <xdr:row>58</xdr:row>
      <xdr:rowOff>95269</xdr:rowOff>
    </xdr:to>
    <xdr:cxnSp macro="">
      <xdr:nvCxnSpPr>
        <xdr:cNvPr id="810" name="直線コネクタ 809"/>
        <xdr:cNvCxnSpPr/>
      </xdr:nvCxnSpPr>
      <xdr:spPr>
        <a:xfrm>
          <a:off x="18656300" y="10018823"/>
          <a:ext cx="889000" cy="2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39806</xdr:rowOff>
    </xdr:from>
    <xdr:to>
      <xdr:col>116</xdr:col>
      <xdr:colOff>114300</xdr:colOff>
      <xdr:row>58</xdr:row>
      <xdr:rowOff>141406</xdr:rowOff>
    </xdr:to>
    <xdr:sp macro="" textlink="">
      <xdr:nvSpPr>
        <xdr:cNvPr id="820" name="楕円 819"/>
        <xdr:cNvSpPr/>
      </xdr:nvSpPr>
      <xdr:spPr>
        <a:xfrm>
          <a:off x="22110700" y="998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168551</xdr:rowOff>
    </xdr:from>
    <xdr:ext cx="469744" cy="259045"/>
    <xdr:sp macro="" textlink="">
      <xdr:nvSpPr>
        <xdr:cNvPr id="821" name="貸付金該当値テキスト"/>
        <xdr:cNvSpPr txBox="1"/>
      </xdr:nvSpPr>
      <xdr:spPr>
        <a:xfrm>
          <a:off x="22212300" y="994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41433</xdr:rowOff>
    </xdr:from>
    <xdr:to>
      <xdr:col>112</xdr:col>
      <xdr:colOff>38100</xdr:colOff>
      <xdr:row>58</xdr:row>
      <xdr:rowOff>143033</xdr:rowOff>
    </xdr:to>
    <xdr:sp macro="" textlink="">
      <xdr:nvSpPr>
        <xdr:cNvPr id="822" name="楕円 821"/>
        <xdr:cNvSpPr/>
      </xdr:nvSpPr>
      <xdr:spPr>
        <a:xfrm>
          <a:off x="21272500" y="99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134160</xdr:rowOff>
    </xdr:from>
    <xdr:ext cx="469744" cy="259045"/>
    <xdr:sp macro="" textlink="">
      <xdr:nvSpPr>
        <xdr:cNvPr id="823" name="テキスト ボックス 822"/>
        <xdr:cNvSpPr txBox="1"/>
      </xdr:nvSpPr>
      <xdr:spPr>
        <a:xfrm>
          <a:off x="21088428" y="1007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42769</xdr:rowOff>
    </xdr:from>
    <xdr:to>
      <xdr:col>107</xdr:col>
      <xdr:colOff>101600</xdr:colOff>
      <xdr:row>58</xdr:row>
      <xdr:rowOff>144369</xdr:rowOff>
    </xdr:to>
    <xdr:sp macro="" textlink="">
      <xdr:nvSpPr>
        <xdr:cNvPr id="824" name="楕円 823"/>
        <xdr:cNvSpPr/>
      </xdr:nvSpPr>
      <xdr:spPr>
        <a:xfrm>
          <a:off x="20383500" y="99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135496</xdr:rowOff>
    </xdr:from>
    <xdr:ext cx="469744" cy="259045"/>
    <xdr:sp macro="" textlink="">
      <xdr:nvSpPr>
        <xdr:cNvPr id="825" name="テキスト ボックス 824"/>
        <xdr:cNvSpPr txBox="1"/>
      </xdr:nvSpPr>
      <xdr:spPr>
        <a:xfrm>
          <a:off x="20199428" y="1007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44469</xdr:rowOff>
    </xdr:from>
    <xdr:to>
      <xdr:col>102</xdr:col>
      <xdr:colOff>165100</xdr:colOff>
      <xdr:row>58</xdr:row>
      <xdr:rowOff>146069</xdr:rowOff>
    </xdr:to>
    <xdr:sp macro="" textlink="">
      <xdr:nvSpPr>
        <xdr:cNvPr id="826" name="楕円 825"/>
        <xdr:cNvSpPr/>
      </xdr:nvSpPr>
      <xdr:spPr>
        <a:xfrm>
          <a:off x="19494500" y="998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137196</xdr:rowOff>
    </xdr:from>
    <xdr:ext cx="469744" cy="259045"/>
    <xdr:sp macro="" textlink="">
      <xdr:nvSpPr>
        <xdr:cNvPr id="827" name="テキスト ボックス 826"/>
        <xdr:cNvSpPr txBox="1"/>
      </xdr:nvSpPr>
      <xdr:spPr>
        <a:xfrm>
          <a:off x="19310428" y="1008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23923</xdr:rowOff>
    </xdr:from>
    <xdr:to>
      <xdr:col>98</xdr:col>
      <xdr:colOff>38100</xdr:colOff>
      <xdr:row>58</xdr:row>
      <xdr:rowOff>125523</xdr:rowOff>
    </xdr:to>
    <xdr:sp macro="" textlink="">
      <xdr:nvSpPr>
        <xdr:cNvPr id="828" name="楕円 827"/>
        <xdr:cNvSpPr/>
      </xdr:nvSpPr>
      <xdr:spPr>
        <a:xfrm>
          <a:off x="18605500" y="996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116650</xdr:rowOff>
    </xdr:from>
    <xdr:ext cx="469744" cy="259045"/>
    <xdr:sp macro="" textlink="">
      <xdr:nvSpPr>
        <xdr:cNvPr id="829" name="テキスト ボックス 828"/>
        <xdr:cNvSpPr txBox="1"/>
      </xdr:nvSpPr>
      <xdr:spPr>
        <a:xfrm>
          <a:off x="18421428" y="1006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161817</xdr:rowOff>
    </xdr:from>
    <xdr:to>
      <xdr:col>116</xdr:col>
      <xdr:colOff>63500</xdr:colOff>
      <xdr:row>76</xdr:row>
      <xdr:rowOff>113812</xdr:rowOff>
    </xdr:to>
    <xdr:cxnSp macro="">
      <xdr:nvCxnSpPr>
        <xdr:cNvPr id="858" name="直線コネクタ 857"/>
        <xdr:cNvCxnSpPr/>
      </xdr:nvCxnSpPr>
      <xdr:spPr>
        <a:xfrm>
          <a:off x="21323300" y="12849117"/>
          <a:ext cx="838200" cy="29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161817</xdr:rowOff>
    </xdr:from>
    <xdr:to>
      <xdr:col>111</xdr:col>
      <xdr:colOff>177800</xdr:colOff>
      <xdr:row>76</xdr:row>
      <xdr:rowOff>22485</xdr:rowOff>
    </xdr:to>
    <xdr:cxnSp macro="">
      <xdr:nvCxnSpPr>
        <xdr:cNvPr id="861" name="直線コネクタ 860"/>
        <xdr:cNvCxnSpPr/>
      </xdr:nvCxnSpPr>
      <xdr:spPr>
        <a:xfrm flipV="1">
          <a:off x="20434300" y="12849117"/>
          <a:ext cx="889000" cy="20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3" name="テキスト ボックス 862"/>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22485</xdr:rowOff>
    </xdr:from>
    <xdr:to>
      <xdr:col>107</xdr:col>
      <xdr:colOff>50800</xdr:colOff>
      <xdr:row>76</xdr:row>
      <xdr:rowOff>157302</xdr:rowOff>
    </xdr:to>
    <xdr:cxnSp macro="">
      <xdr:nvCxnSpPr>
        <xdr:cNvPr id="864" name="直線コネクタ 863"/>
        <xdr:cNvCxnSpPr/>
      </xdr:nvCxnSpPr>
      <xdr:spPr>
        <a:xfrm flipV="1">
          <a:off x="19545300" y="13052685"/>
          <a:ext cx="889000" cy="13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87530</xdr:rowOff>
    </xdr:from>
    <xdr:to>
      <xdr:col>102</xdr:col>
      <xdr:colOff>114300</xdr:colOff>
      <xdr:row>76</xdr:row>
      <xdr:rowOff>157302</xdr:rowOff>
    </xdr:to>
    <xdr:cxnSp macro="">
      <xdr:nvCxnSpPr>
        <xdr:cNvPr id="867" name="直線コネクタ 866"/>
        <xdr:cNvCxnSpPr/>
      </xdr:nvCxnSpPr>
      <xdr:spPr>
        <a:xfrm>
          <a:off x="18656300" y="13117730"/>
          <a:ext cx="889000" cy="6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9" name="テキスト ボックス 868"/>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8794</xdr:rowOff>
    </xdr:from>
    <xdr:ext cx="599010" cy="259045"/>
    <xdr:sp macro="" textlink="">
      <xdr:nvSpPr>
        <xdr:cNvPr id="871" name="テキスト ボックス 870"/>
        <xdr:cNvSpPr txBox="1"/>
      </xdr:nvSpPr>
      <xdr:spPr>
        <a:xfrm>
          <a:off x="18356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63012</xdr:rowOff>
    </xdr:from>
    <xdr:to>
      <xdr:col>116</xdr:col>
      <xdr:colOff>114300</xdr:colOff>
      <xdr:row>76</xdr:row>
      <xdr:rowOff>164612</xdr:rowOff>
    </xdr:to>
    <xdr:sp macro="" textlink="">
      <xdr:nvSpPr>
        <xdr:cNvPr id="877" name="楕円 876"/>
        <xdr:cNvSpPr/>
      </xdr:nvSpPr>
      <xdr:spPr>
        <a:xfrm>
          <a:off x="22110700" y="1309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85888</xdr:rowOff>
    </xdr:from>
    <xdr:ext cx="599010" cy="259045"/>
    <xdr:sp macro="" textlink="">
      <xdr:nvSpPr>
        <xdr:cNvPr id="878" name="繰出金該当値テキスト"/>
        <xdr:cNvSpPr txBox="1"/>
      </xdr:nvSpPr>
      <xdr:spPr>
        <a:xfrm>
          <a:off x="22212300" y="12944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111017</xdr:rowOff>
    </xdr:from>
    <xdr:to>
      <xdr:col>112</xdr:col>
      <xdr:colOff>38100</xdr:colOff>
      <xdr:row>75</xdr:row>
      <xdr:rowOff>41167</xdr:rowOff>
    </xdr:to>
    <xdr:sp macro="" textlink="">
      <xdr:nvSpPr>
        <xdr:cNvPr id="879" name="楕円 878"/>
        <xdr:cNvSpPr/>
      </xdr:nvSpPr>
      <xdr:spPr>
        <a:xfrm>
          <a:off x="21272500" y="127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57694</xdr:rowOff>
    </xdr:from>
    <xdr:ext cx="599010" cy="259045"/>
    <xdr:sp macro="" textlink="">
      <xdr:nvSpPr>
        <xdr:cNvPr id="880" name="テキスト ボックス 879"/>
        <xdr:cNvSpPr txBox="1"/>
      </xdr:nvSpPr>
      <xdr:spPr>
        <a:xfrm>
          <a:off x="21023795" y="12573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143135</xdr:rowOff>
    </xdr:from>
    <xdr:to>
      <xdr:col>107</xdr:col>
      <xdr:colOff>101600</xdr:colOff>
      <xdr:row>76</xdr:row>
      <xdr:rowOff>73285</xdr:rowOff>
    </xdr:to>
    <xdr:sp macro="" textlink="">
      <xdr:nvSpPr>
        <xdr:cNvPr id="881" name="楕円 880"/>
        <xdr:cNvSpPr/>
      </xdr:nvSpPr>
      <xdr:spPr>
        <a:xfrm>
          <a:off x="20383500" y="13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89812</xdr:rowOff>
    </xdr:from>
    <xdr:ext cx="599010" cy="259045"/>
    <xdr:sp macro="" textlink="">
      <xdr:nvSpPr>
        <xdr:cNvPr id="882" name="テキスト ボックス 881"/>
        <xdr:cNvSpPr txBox="1"/>
      </xdr:nvSpPr>
      <xdr:spPr>
        <a:xfrm>
          <a:off x="20134795" y="12777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106502</xdr:rowOff>
    </xdr:from>
    <xdr:to>
      <xdr:col>102</xdr:col>
      <xdr:colOff>165100</xdr:colOff>
      <xdr:row>77</xdr:row>
      <xdr:rowOff>36652</xdr:rowOff>
    </xdr:to>
    <xdr:sp macro="" textlink="">
      <xdr:nvSpPr>
        <xdr:cNvPr id="883" name="楕円 882"/>
        <xdr:cNvSpPr/>
      </xdr:nvSpPr>
      <xdr:spPr>
        <a:xfrm>
          <a:off x="19494500" y="131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27779</xdr:rowOff>
    </xdr:from>
    <xdr:ext cx="599010" cy="259045"/>
    <xdr:sp macro="" textlink="">
      <xdr:nvSpPr>
        <xdr:cNvPr id="884" name="テキスト ボックス 883"/>
        <xdr:cNvSpPr txBox="1"/>
      </xdr:nvSpPr>
      <xdr:spPr>
        <a:xfrm>
          <a:off x="19245795" y="1322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36730</xdr:rowOff>
    </xdr:from>
    <xdr:to>
      <xdr:col>98</xdr:col>
      <xdr:colOff>38100</xdr:colOff>
      <xdr:row>76</xdr:row>
      <xdr:rowOff>138330</xdr:rowOff>
    </xdr:to>
    <xdr:sp macro="" textlink="">
      <xdr:nvSpPr>
        <xdr:cNvPr id="885" name="楕円 884"/>
        <xdr:cNvSpPr/>
      </xdr:nvSpPr>
      <xdr:spPr>
        <a:xfrm>
          <a:off x="18605500" y="1306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154857</xdr:rowOff>
    </xdr:from>
    <xdr:ext cx="599010" cy="259045"/>
    <xdr:sp macro="" textlink="">
      <xdr:nvSpPr>
        <xdr:cNvPr id="886" name="テキスト ボックス 885"/>
        <xdr:cNvSpPr txBox="1"/>
      </xdr:nvSpPr>
      <xdr:spPr>
        <a:xfrm>
          <a:off x="18356795" y="1284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1,430,987</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327,444</a:t>
          </a:r>
          <a:r>
            <a:rPr kumimoji="1" lang="ja-JP" altLang="ja-JP" sz="1100">
              <a:solidFill>
                <a:schemeClr val="dk1"/>
              </a:solidFill>
              <a:effectLst/>
              <a:latin typeface="+mn-lt"/>
              <a:ea typeface="+mn-ea"/>
              <a:cs typeface="+mn-cs"/>
            </a:rPr>
            <a:t>円となっており、人口減少による数値上昇とともに、単独設置の消防本部、養護老人ホームや有床診療所を直営で行っており人員を必要とする事情があるため、類似団体平均と比較し高い水準にある。</a:t>
          </a:r>
          <a:endParaRPr lang="ja-JP" altLang="ja-JP" sz="1400">
            <a:effectLst/>
          </a:endParaRPr>
        </a:p>
        <a:p>
          <a:r>
            <a:rPr kumimoji="1" lang="ja-JP" altLang="ja-JP" sz="1100">
              <a:solidFill>
                <a:schemeClr val="dk1"/>
              </a:solidFill>
              <a:effectLst/>
              <a:latin typeface="+mn-lt"/>
              <a:ea typeface="+mn-ea"/>
              <a:cs typeface="+mn-cs"/>
            </a:rPr>
            <a:t>また公債費については、住民一人当たり</a:t>
          </a:r>
          <a:r>
            <a:rPr kumimoji="1" lang="en-US" altLang="ja-JP" sz="1100">
              <a:solidFill>
                <a:schemeClr val="dk1"/>
              </a:solidFill>
              <a:effectLst/>
              <a:latin typeface="+mn-lt"/>
              <a:ea typeface="+mn-ea"/>
              <a:cs typeface="+mn-cs"/>
            </a:rPr>
            <a:t>130,066</a:t>
          </a:r>
          <a:r>
            <a:rPr kumimoji="1" lang="ja-JP" altLang="ja-JP" sz="1100">
              <a:solidFill>
                <a:schemeClr val="dk1"/>
              </a:solidFill>
              <a:effectLst/>
              <a:latin typeface="+mn-lt"/>
              <a:ea typeface="+mn-ea"/>
              <a:cs typeface="+mn-cs"/>
            </a:rPr>
            <a:t>円となっており、過去に実施した大型事業の影響で地方債残高が膨らんでいたが投資的事業の抑制を図り、新規地方債の発行を計画的に行い縮減に努めてきた。一方で令和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年度から養護老人ホーム建設工事を行い普通建設事業費が増加しており、今後においても老朽化施設の更新等を予定していることから、新規地方債の発行はより一層計画的に進める。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北海道増毛町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3,725
3,612
369.72
5,612,908
5,330,427
269,384
3,046,211
4,795,915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72549</xdr:rowOff>
    </xdr:from>
    <xdr:to>
      <xdr:col>24</xdr:col>
      <xdr:colOff>63500</xdr:colOff>
      <xdr:row>37</xdr:row>
      <xdr:rowOff>75082</xdr:rowOff>
    </xdr:to>
    <xdr:cxnSp macro="">
      <xdr:nvCxnSpPr>
        <xdr:cNvPr id="60" name="直線コネクタ 59"/>
        <xdr:cNvCxnSpPr/>
      </xdr:nvCxnSpPr>
      <xdr:spPr>
        <a:xfrm>
          <a:off x="3797300" y="6416199"/>
          <a:ext cx="8382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72549</xdr:rowOff>
    </xdr:from>
    <xdr:to>
      <xdr:col>19</xdr:col>
      <xdr:colOff>177800</xdr:colOff>
      <xdr:row>37</xdr:row>
      <xdr:rowOff>85217</xdr:rowOff>
    </xdr:to>
    <xdr:cxnSp macro="">
      <xdr:nvCxnSpPr>
        <xdr:cNvPr id="63" name="直線コネクタ 62"/>
        <xdr:cNvCxnSpPr/>
      </xdr:nvCxnSpPr>
      <xdr:spPr>
        <a:xfrm flipV="1">
          <a:off x="2908300" y="6416199"/>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74168</xdr:rowOff>
    </xdr:from>
    <xdr:to>
      <xdr:col>15</xdr:col>
      <xdr:colOff>50800</xdr:colOff>
      <xdr:row>37</xdr:row>
      <xdr:rowOff>85217</xdr:rowOff>
    </xdr:to>
    <xdr:cxnSp macro="">
      <xdr:nvCxnSpPr>
        <xdr:cNvPr id="66" name="直線コネクタ 65"/>
        <xdr:cNvCxnSpPr/>
      </xdr:nvCxnSpPr>
      <xdr:spPr>
        <a:xfrm>
          <a:off x="2019300" y="6417818"/>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74168</xdr:rowOff>
    </xdr:from>
    <xdr:to>
      <xdr:col>10</xdr:col>
      <xdr:colOff>114300</xdr:colOff>
      <xdr:row>37</xdr:row>
      <xdr:rowOff>87160</xdr:rowOff>
    </xdr:to>
    <xdr:cxnSp macro="">
      <xdr:nvCxnSpPr>
        <xdr:cNvPr id="69" name="直線コネクタ 68"/>
        <xdr:cNvCxnSpPr/>
      </xdr:nvCxnSpPr>
      <xdr:spPr>
        <a:xfrm flipV="1">
          <a:off x="1130300" y="6417818"/>
          <a:ext cx="889000" cy="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116806</xdr:rowOff>
    </xdr:from>
    <xdr:ext cx="534377" cy="259045"/>
    <xdr:sp macro="" textlink="">
      <xdr:nvSpPr>
        <xdr:cNvPr id="73" name="テキスト ボックス 72"/>
        <xdr:cNvSpPr txBox="1"/>
      </xdr:nvSpPr>
      <xdr:spPr>
        <a:xfrm>
          <a:off x="863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24282</xdr:rowOff>
    </xdr:from>
    <xdr:to>
      <xdr:col>24</xdr:col>
      <xdr:colOff>114300</xdr:colOff>
      <xdr:row>37</xdr:row>
      <xdr:rowOff>125882</xdr:rowOff>
    </xdr:to>
    <xdr:sp macro="" textlink="">
      <xdr:nvSpPr>
        <xdr:cNvPr id="79" name="楕円 78"/>
        <xdr:cNvSpPr/>
      </xdr:nvSpPr>
      <xdr:spPr>
        <a:xfrm>
          <a:off x="4584700" y="63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2709</xdr:rowOff>
    </xdr:from>
    <xdr:ext cx="534377" cy="259045"/>
    <xdr:sp macro="" textlink="">
      <xdr:nvSpPr>
        <xdr:cNvPr id="80" name="議会費該当値テキスト"/>
        <xdr:cNvSpPr txBox="1"/>
      </xdr:nvSpPr>
      <xdr:spPr>
        <a:xfrm>
          <a:off x="4686300" y="634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21749</xdr:rowOff>
    </xdr:from>
    <xdr:to>
      <xdr:col>20</xdr:col>
      <xdr:colOff>38100</xdr:colOff>
      <xdr:row>37</xdr:row>
      <xdr:rowOff>123349</xdr:rowOff>
    </xdr:to>
    <xdr:sp macro="" textlink="">
      <xdr:nvSpPr>
        <xdr:cNvPr id="81" name="楕円 80"/>
        <xdr:cNvSpPr/>
      </xdr:nvSpPr>
      <xdr:spPr>
        <a:xfrm>
          <a:off x="3746500" y="63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114476</xdr:rowOff>
    </xdr:from>
    <xdr:ext cx="534377" cy="259045"/>
    <xdr:sp macro="" textlink="">
      <xdr:nvSpPr>
        <xdr:cNvPr id="82" name="テキスト ボックス 81"/>
        <xdr:cNvSpPr txBox="1"/>
      </xdr:nvSpPr>
      <xdr:spPr>
        <a:xfrm>
          <a:off x="3530111" y="645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34417</xdr:rowOff>
    </xdr:from>
    <xdr:to>
      <xdr:col>15</xdr:col>
      <xdr:colOff>101600</xdr:colOff>
      <xdr:row>37</xdr:row>
      <xdr:rowOff>136017</xdr:rowOff>
    </xdr:to>
    <xdr:sp macro="" textlink="">
      <xdr:nvSpPr>
        <xdr:cNvPr id="83" name="楕円 82"/>
        <xdr:cNvSpPr/>
      </xdr:nvSpPr>
      <xdr:spPr>
        <a:xfrm>
          <a:off x="2857500" y="637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127144</xdr:rowOff>
    </xdr:from>
    <xdr:ext cx="534377" cy="259045"/>
    <xdr:sp macro="" textlink="">
      <xdr:nvSpPr>
        <xdr:cNvPr id="84" name="テキスト ボックス 83"/>
        <xdr:cNvSpPr txBox="1"/>
      </xdr:nvSpPr>
      <xdr:spPr>
        <a:xfrm>
          <a:off x="2641111" y="647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23368</xdr:rowOff>
    </xdr:from>
    <xdr:to>
      <xdr:col>10</xdr:col>
      <xdr:colOff>165100</xdr:colOff>
      <xdr:row>37</xdr:row>
      <xdr:rowOff>124968</xdr:rowOff>
    </xdr:to>
    <xdr:sp macro="" textlink="">
      <xdr:nvSpPr>
        <xdr:cNvPr id="85" name="楕円 84"/>
        <xdr:cNvSpPr/>
      </xdr:nvSpPr>
      <xdr:spPr>
        <a:xfrm>
          <a:off x="1968500" y="636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116095</xdr:rowOff>
    </xdr:from>
    <xdr:ext cx="534377" cy="259045"/>
    <xdr:sp macro="" textlink="">
      <xdr:nvSpPr>
        <xdr:cNvPr id="86" name="テキスト ボックス 85"/>
        <xdr:cNvSpPr txBox="1"/>
      </xdr:nvSpPr>
      <xdr:spPr>
        <a:xfrm>
          <a:off x="1752111" y="645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36360</xdr:rowOff>
    </xdr:from>
    <xdr:to>
      <xdr:col>6</xdr:col>
      <xdr:colOff>38100</xdr:colOff>
      <xdr:row>37</xdr:row>
      <xdr:rowOff>137960</xdr:rowOff>
    </xdr:to>
    <xdr:sp macro="" textlink="">
      <xdr:nvSpPr>
        <xdr:cNvPr id="87" name="楕円 86"/>
        <xdr:cNvSpPr/>
      </xdr:nvSpPr>
      <xdr:spPr>
        <a:xfrm>
          <a:off x="1079500" y="638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129087</xdr:rowOff>
    </xdr:from>
    <xdr:ext cx="534377" cy="259045"/>
    <xdr:sp macro="" textlink="">
      <xdr:nvSpPr>
        <xdr:cNvPr id="88" name="テキスト ボックス 87"/>
        <xdr:cNvSpPr txBox="1"/>
      </xdr:nvSpPr>
      <xdr:spPr>
        <a:xfrm>
          <a:off x="863111" y="647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160939</xdr:rowOff>
    </xdr:from>
    <xdr:to>
      <xdr:col>24</xdr:col>
      <xdr:colOff>63500</xdr:colOff>
      <xdr:row>57</xdr:row>
      <xdr:rowOff>9996</xdr:rowOff>
    </xdr:to>
    <xdr:cxnSp macro="">
      <xdr:nvCxnSpPr>
        <xdr:cNvPr id="113" name="直線コネクタ 112"/>
        <xdr:cNvCxnSpPr/>
      </xdr:nvCxnSpPr>
      <xdr:spPr>
        <a:xfrm>
          <a:off x="3797300" y="9762139"/>
          <a:ext cx="838200" cy="2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160939</xdr:rowOff>
    </xdr:from>
    <xdr:to>
      <xdr:col>19</xdr:col>
      <xdr:colOff>177800</xdr:colOff>
      <xdr:row>56</xdr:row>
      <xdr:rowOff>165993</xdr:rowOff>
    </xdr:to>
    <xdr:cxnSp macro="">
      <xdr:nvCxnSpPr>
        <xdr:cNvPr id="116" name="直線コネクタ 115"/>
        <xdr:cNvCxnSpPr/>
      </xdr:nvCxnSpPr>
      <xdr:spPr>
        <a:xfrm flipV="1">
          <a:off x="2908300" y="9762139"/>
          <a:ext cx="889000" cy="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165993</xdr:rowOff>
    </xdr:from>
    <xdr:to>
      <xdr:col>15</xdr:col>
      <xdr:colOff>50800</xdr:colOff>
      <xdr:row>56</xdr:row>
      <xdr:rowOff>170151</xdr:rowOff>
    </xdr:to>
    <xdr:cxnSp macro="">
      <xdr:nvCxnSpPr>
        <xdr:cNvPr id="119" name="直線コネクタ 118"/>
        <xdr:cNvCxnSpPr/>
      </xdr:nvCxnSpPr>
      <xdr:spPr>
        <a:xfrm flipV="1">
          <a:off x="2019300" y="9767193"/>
          <a:ext cx="889000" cy="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52957</xdr:rowOff>
    </xdr:from>
    <xdr:ext cx="599010" cy="259045"/>
    <xdr:sp macro="" textlink="">
      <xdr:nvSpPr>
        <xdr:cNvPr id="121" name="テキスト ボックス 120"/>
        <xdr:cNvSpPr txBox="1"/>
      </xdr:nvSpPr>
      <xdr:spPr>
        <a:xfrm>
          <a:off x="2608795" y="948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170151</xdr:rowOff>
    </xdr:from>
    <xdr:to>
      <xdr:col>10</xdr:col>
      <xdr:colOff>114300</xdr:colOff>
      <xdr:row>57</xdr:row>
      <xdr:rowOff>76734</xdr:rowOff>
    </xdr:to>
    <xdr:cxnSp macro="">
      <xdr:nvCxnSpPr>
        <xdr:cNvPr id="122" name="直線コネクタ 121"/>
        <xdr:cNvCxnSpPr/>
      </xdr:nvCxnSpPr>
      <xdr:spPr>
        <a:xfrm flipV="1">
          <a:off x="1130300" y="9771351"/>
          <a:ext cx="889000" cy="7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102319</xdr:rowOff>
    </xdr:from>
    <xdr:ext cx="599010" cy="259045"/>
    <xdr:sp macro="" textlink="">
      <xdr:nvSpPr>
        <xdr:cNvPr id="126" name="テキスト ボックス 125"/>
        <xdr:cNvSpPr txBox="1"/>
      </xdr:nvSpPr>
      <xdr:spPr>
        <a:xfrm>
          <a:off x="830795" y="95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130646</xdr:rowOff>
    </xdr:from>
    <xdr:to>
      <xdr:col>24</xdr:col>
      <xdr:colOff>114300</xdr:colOff>
      <xdr:row>57</xdr:row>
      <xdr:rowOff>60796</xdr:rowOff>
    </xdr:to>
    <xdr:sp macro="" textlink="">
      <xdr:nvSpPr>
        <xdr:cNvPr id="132" name="楕円 131"/>
        <xdr:cNvSpPr/>
      </xdr:nvSpPr>
      <xdr:spPr>
        <a:xfrm>
          <a:off x="4584700" y="973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90220</xdr:rowOff>
    </xdr:from>
    <xdr:ext cx="599010" cy="259045"/>
    <xdr:sp macro="" textlink="">
      <xdr:nvSpPr>
        <xdr:cNvPr id="133" name="総務費該当値テキスト"/>
        <xdr:cNvSpPr txBox="1"/>
      </xdr:nvSpPr>
      <xdr:spPr>
        <a:xfrm>
          <a:off x="4686300" y="969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110139</xdr:rowOff>
    </xdr:from>
    <xdr:to>
      <xdr:col>20</xdr:col>
      <xdr:colOff>38100</xdr:colOff>
      <xdr:row>57</xdr:row>
      <xdr:rowOff>40289</xdr:rowOff>
    </xdr:to>
    <xdr:sp macro="" textlink="">
      <xdr:nvSpPr>
        <xdr:cNvPr id="134" name="楕円 133"/>
        <xdr:cNvSpPr/>
      </xdr:nvSpPr>
      <xdr:spPr>
        <a:xfrm>
          <a:off x="3746500" y="971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31416</xdr:rowOff>
    </xdr:from>
    <xdr:ext cx="599010" cy="259045"/>
    <xdr:sp macro="" textlink="">
      <xdr:nvSpPr>
        <xdr:cNvPr id="135" name="テキスト ボックス 134"/>
        <xdr:cNvSpPr txBox="1"/>
      </xdr:nvSpPr>
      <xdr:spPr>
        <a:xfrm>
          <a:off x="3497795" y="980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115193</xdr:rowOff>
    </xdr:from>
    <xdr:to>
      <xdr:col>15</xdr:col>
      <xdr:colOff>101600</xdr:colOff>
      <xdr:row>57</xdr:row>
      <xdr:rowOff>45343</xdr:rowOff>
    </xdr:to>
    <xdr:sp macro="" textlink="">
      <xdr:nvSpPr>
        <xdr:cNvPr id="136" name="楕円 135"/>
        <xdr:cNvSpPr/>
      </xdr:nvSpPr>
      <xdr:spPr>
        <a:xfrm>
          <a:off x="2857500" y="971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36470</xdr:rowOff>
    </xdr:from>
    <xdr:ext cx="599010" cy="259045"/>
    <xdr:sp macro="" textlink="">
      <xdr:nvSpPr>
        <xdr:cNvPr id="137" name="テキスト ボックス 136"/>
        <xdr:cNvSpPr txBox="1"/>
      </xdr:nvSpPr>
      <xdr:spPr>
        <a:xfrm>
          <a:off x="2608795" y="980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119351</xdr:rowOff>
    </xdr:from>
    <xdr:to>
      <xdr:col>10</xdr:col>
      <xdr:colOff>165100</xdr:colOff>
      <xdr:row>57</xdr:row>
      <xdr:rowOff>49501</xdr:rowOff>
    </xdr:to>
    <xdr:sp macro="" textlink="">
      <xdr:nvSpPr>
        <xdr:cNvPr id="138" name="楕円 137"/>
        <xdr:cNvSpPr/>
      </xdr:nvSpPr>
      <xdr:spPr>
        <a:xfrm>
          <a:off x="1968500" y="972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40628</xdr:rowOff>
    </xdr:from>
    <xdr:ext cx="599010" cy="259045"/>
    <xdr:sp macro="" textlink="">
      <xdr:nvSpPr>
        <xdr:cNvPr id="139" name="テキスト ボックス 138"/>
        <xdr:cNvSpPr txBox="1"/>
      </xdr:nvSpPr>
      <xdr:spPr>
        <a:xfrm>
          <a:off x="1719795" y="981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25934</xdr:rowOff>
    </xdr:from>
    <xdr:to>
      <xdr:col>6</xdr:col>
      <xdr:colOff>38100</xdr:colOff>
      <xdr:row>57</xdr:row>
      <xdr:rowOff>127534</xdr:rowOff>
    </xdr:to>
    <xdr:sp macro="" textlink="">
      <xdr:nvSpPr>
        <xdr:cNvPr id="140" name="楕円 139"/>
        <xdr:cNvSpPr/>
      </xdr:nvSpPr>
      <xdr:spPr>
        <a:xfrm>
          <a:off x="1079500" y="979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118661</xdr:rowOff>
    </xdr:from>
    <xdr:ext cx="599010" cy="259045"/>
    <xdr:sp macro="" textlink="">
      <xdr:nvSpPr>
        <xdr:cNvPr id="141" name="テキスト ボックス 140"/>
        <xdr:cNvSpPr txBox="1"/>
      </xdr:nvSpPr>
      <xdr:spPr>
        <a:xfrm>
          <a:off x="830795" y="9891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105585</xdr:rowOff>
    </xdr:from>
    <xdr:to>
      <xdr:col>24</xdr:col>
      <xdr:colOff>63500</xdr:colOff>
      <xdr:row>75</xdr:row>
      <xdr:rowOff>37399</xdr:rowOff>
    </xdr:to>
    <xdr:cxnSp macro="">
      <xdr:nvCxnSpPr>
        <xdr:cNvPr id="170" name="直線コネクタ 169"/>
        <xdr:cNvCxnSpPr/>
      </xdr:nvCxnSpPr>
      <xdr:spPr>
        <a:xfrm>
          <a:off x="3797300" y="12449985"/>
          <a:ext cx="838200" cy="44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105585</xdr:rowOff>
    </xdr:from>
    <xdr:to>
      <xdr:col>19</xdr:col>
      <xdr:colOff>177800</xdr:colOff>
      <xdr:row>74</xdr:row>
      <xdr:rowOff>109401</xdr:rowOff>
    </xdr:to>
    <xdr:cxnSp macro="">
      <xdr:nvCxnSpPr>
        <xdr:cNvPr id="173" name="直線コネクタ 172"/>
        <xdr:cNvCxnSpPr/>
      </xdr:nvCxnSpPr>
      <xdr:spPr>
        <a:xfrm flipV="1">
          <a:off x="2908300" y="12449985"/>
          <a:ext cx="889000" cy="34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109401</xdr:rowOff>
    </xdr:from>
    <xdr:to>
      <xdr:col>15</xdr:col>
      <xdr:colOff>50800</xdr:colOff>
      <xdr:row>76</xdr:row>
      <xdr:rowOff>57758</xdr:rowOff>
    </xdr:to>
    <xdr:cxnSp macro="">
      <xdr:nvCxnSpPr>
        <xdr:cNvPr id="176" name="直線コネクタ 175"/>
        <xdr:cNvCxnSpPr/>
      </xdr:nvCxnSpPr>
      <xdr:spPr>
        <a:xfrm flipV="1">
          <a:off x="2019300" y="12796701"/>
          <a:ext cx="889000" cy="29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57758</xdr:rowOff>
    </xdr:from>
    <xdr:to>
      <xdr:col>10</xdr:col>
      <xdr:colOff>114300</xdr:colOff>
      <xdr:row>76</xdr:row>
      <xdr:rowOff>123947</xdr:rowOff>
    </xdr:to>
    <xdr:cxnSp macro="">
      <xdr:nvCxnSpPr>
        <xdr:cNvPr id="179" name="直線コネクタ 178"/>
        <xdr:cNvCxnSpPr/>
      </xdr:nvCxnSpPr>
      <xdr:spPr>
        <a:xfrm flipV="1">
          <a:off x="1130300" y="13087958"/>
          <a:ext cx="889000" cy="6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1" name="テキスト ボックス 180"/>
        <xdr:cNvSpPr txBox="1"/>
      </xdr:nvSpPr>
      <xdr:spPr>
        <a:xfrm>
          <a:off x="1719795" y="131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3" name="テキスト ボックス 182"/>
        <xdr:cNvSpPr txBox="1"/>
      </xdr:nvSpPr>
      <xdr:spPr>
        <a:xfrm>
          <a:off x="830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158049</xdr:rowOff>
    </xdr:from>
    <xdr:to>
      <xdr:col>24</xdr:col>
      <xdr:colOff>114300</xdr:colOff>
      <xdr:row>75</xdr:row>
      <xdr:rowOff>88199</xdr:rowOff>
    </xdr:to>
    <xdr:sp macro="" textlink="">
      <xdr:nvSpPr>
        <xdr:cNvPr id="189" name="楕円 188"/>
        <xdr:cNvSpPr/>
      </xdr:nvSpPr>
      <xdr:spPr>
        <a:xfrm>
          <a:off x="4584700" y="128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9476</xdr:rowOff>
    </xdr:from>
    <xdr:ext cx="599010" cy="259045"/>
    <xdr:sp macro="" textlink="">
      <xdr:nvSpPr>
        <xdr:cNvPr id="190" name="民生費該当値テキスト"/>
        <xdr:cNvSpPr txBox="1"/>
      </xdr:nvSpPr>
      <xdr:spPr>
        <a:xfrm>
          <a:off x="4686300" y="1269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54785</xdr:rowOff>
    </xdr:from>
    <xdr:to>
      <xdr:col>20</xdr:col>
      <xdr:colOff>38100</xdr:colOff>
      <xdr:row>72</xdr:row>
      <xdr:rowOff>156385</xdr:rowOff>
    </xdr:to>
    <xdr:sp macro="" textlink="">
      <xdr:nvSpPr>
        <xdr:cNvPr id="191" name="楕円 190"/>
        <xdr:cNvSpPr/>
      </xdr:nvSpPr>
      <xdr:spPr>
        <a:xfrm>
          <a:off x="3746500" y="1239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1462</xdr:rowOff>
    </xdr:from>
    <xdr:ext cx="599010" cy="259045"/>
    <xdr:sp macro="" textlink="">
      <xdr:nvSpPr>
        <xdr:cNvPr id="192" name="テキスト ボックス 191"/>
        <xdr:cNvSpPr txBox="1"/>
      </xdr:nvSpPr>
      <xdr:spPr>
        <a:xfrm>
          <a:off x="3497795" y="1217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58601</xdr:rowOff>
    </xdr:from>
    <xdr:to>
      <xdr:col>15</xdr:col>
      <xdr:colOff>101600</xdr:colOff>
      <xdr:row>74</xdr:row>
      <xdr:rowOff>160201</xdr:rowOff>
    </xdr:to>
    <xdr:sp macro="" textlink="">
      <xdr:nvSpPr>
        <xdr:cNvPr id="193" name="楕円 192"/>
        <xdr:cNvSpPr/>
      </xdr:nvSpPr>
      <xdr:spPr>
        <a:xfrm>
          <a:off x="2857500" y="1274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5278</xdr:rowOff>
    </xdr:from>
    <xdr:ext cx="599010" cy="259045"/>
    <xdr:sp macro="" textlink="">
      <xdr:nvSpPr>
        <xdr:cNvPr id="194" name="テキスト ボックス 193"/>
        <xdr:cNvSpPr txBox="1"/>
      </xdr:nvSpPr>
      <xdr:spPr>
        <a:xfrm>
          <a:off x="2608795" y="12521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6958</xdr:rowOff>
    </xdr:from>
    <xdr:to>
      <xdr:col>10</xdr:col>
      <xdr:colOff>165100</xdr:colOff>
      <xdr:row>76</xdr:row>
      <xdr:rowOff>108558</xdr:rowOff>
    </xdr:to>
    <xdr:sp macro="" textlink="">
      <xdr:nvSpPr>
        <xdr:cNvPr id="195" name="楕円 194"/>
        <xdr:cNvSpPr/>
      </xdr:nvSpPr>
      <xdr:spPr>
        <a:xfrm>
          <a:off x="1968500" y="1303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125085</xdr:rowOff>
    </xdr:from>
    <xdr:ext cx="599010" cy="259045"/>
    <xdr:sp macro="" textlink="">
      <xdr:nvSpPr>
        <xdr:cNvPr id="196" name="テキスト ボックス 195"/>
        <xdr:cNvSpPr txBox="1"/>
      </xdr:nvSpPr>
      <xdr:spPr>
        <a:xfrm>
          <a:off x="1719795" y="1281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73147</xdr:rowOff>
    </xdr:from>
    <xdr:to>
      <xdr:col>6</xdr:col>
      <xdr:colOff>38100</xdr:colOff>
      <xdr:row>77</xdr:row>
      <xdr:rowOff>3297</xdr:rowOff>
    </xdr:to>
    <xdr:sp macro="" textlink="">
      <xdr:nvSpPr>
        <xdr:cNvPr id="197" name="楕円 196"/>
        <xdr:cNvSpPr/>
      </xdr:nvSpPr>
      <xdr:spPr>
        <a:xfrm>
          <a:off x="1079500" y="1310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19824</xdr:rowOff>
    </xdr:from>
    <xdr:ext cx="599010" cy="259045"/>
    <xdr:sp macro="" textlink="">
      <xdr:nvSpPr>
        <xdr:cNvPr id="198" name="テキスト ボックス 197"/>
        <xdr:cNvSpPr txBox="1"/>
      </xdr:nvSpPr>
      <xdr:spPr>
        <a:xfrm>
          <a:off x="830795" y="12878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89089</xdr:rowOff>
    </xdr:from>
    <xdr:to>
      <xdr:col>24</xdr:col>
      <xdr:colOff>63500</xdr:colOff>
      <xdr:row>97</xdr:row>
      <xdr:rowOff>112897</xdr:rowOff>
    </xdr:to>
    <xdr:cxnSp macro="">
      <xdr:nvCxnSpPr>
        <xdr:cNvPr id="227" name="直線コネクタ 226"/>
        <xdr:cNvCxnSpPr/>
      </xdr:nvCxnSpPr>
      <xdr:spPr>
        <a:xfrm>
          <a:off x="3797300" y="16719739"/>
          <a:ext cx="838200" cy="2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85353</xdr:rowOff>
    </xdr:from>
    <xdr:to>
      <xdr:col>19</xdr:col>
      <xdr:colOff>177800</xdr:colOff>
      <xdr:row>97</xdr:row>
      <xdr:rowOff>89089</xdr:rowOff>
    </xdr:to>
    <xdr:cxnSp macro="">
      <xdr:nvCxnSpPr>
        <xdr:cNvPr id="230" name="直線コネクタ 229"/>
        <xdr:cNvCxnSpPr/>
      </xdr:nvCxnSpPr>
      <xdr:spPr>
        <a:xfrm>
          <a:off x="2908300" y="16716003"/>
          <a:ext cx="889000" cy="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2" name="テキスト ボックス 231"/>
        <xdr:cNvSpPr txBox="1"/>
      </xdr:nvSpPr>
      <xdr:spPr>
        <a:xfrm>
          <a:off x="3497795" y="16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85353</xdr:rowOff>
    </xdr:from>
    <xdr:to>
      <xdr:col>15</xdr:col>
      <xdr:colOff>50800</xdr:colOff>
      <xdr:row>97</xdr:row>
      <xdr:rowOff>100067</xdr:rowOff>
    </xdr:to>
    <xdr:cxnSp macro="">
      <xdr:nvCxnSpPr>
        <xdr:cNvPr id="233" name="直線コネクタ 232"/>
        <xdr:cNvCxnSpPr/>
      </xdr:nvCxnSpPr>
      <xdr:spPr>
        <a:xfrm flipV="1">
          <a:off x="2019300" y="16716003"/>
          <a:ext cx="889000" cy="1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100067</xdr:rowOff>
    </xdr:from>
    <xdr:to>
      <xdr:col>10</xdr:col>
      <xdr:colOff>114300</xdr:colOff>
      <xdr:row>97</xdr:row>
      <xdr:rowOff>156439</xdr:rowOff>
    </xdr:to>
    <xdr:cxnSp macro="">
      <xdr:nvCxnSpPr>
        <xdr:cNvPr id="236" name="直線コネクタ 235"/>
        <xdr:cNvCxnSpPr/>
      </xdr:nvCxnSpPr>
      <xdr:spPr>
        <a:xfrm flipV="1">
          <a:off x="1130300" y="16730717"/>
          <a:ext cx="889000" cy="5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16163</xdr:rowOff>
    </xdr:from>
    <xdr:ext cx="599010" cy="259045"/>
    <xdr:sp macro="" textlink="">
      <xdr:nvSpPr>
        <xdr:cNvPr id="238" name="テキスト ボックス 237"/>
        <xdr:cNvSpPr txBox="1"/>
      </xdr:nvSpPr>
      <xdr:spPr>
        <a:xfrm>
          <a:off x="1719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42848</xdr:rowOff>
    </xdr:from>
    <xdr:ext cx="599010" cy="259045"/>
    <xdr:sp macro="" textlink="">
      <xdr:nvSpPr>
        <xdr:cNvPr id="240" name="テキスト ボックス 239"/>
        <xdr:cNvSpPr txBox="1"/>
      </xdr:nvSpPr>
      <xdr:spPr>
        <a:xfrm>
          <a:off x="830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62097</xdr:rowOff>
    </xdr:from>
    <xdr:to>
      <xdr:col>24</xdr:col>
      <xdr:colOff>114300</xdr:colOff>
      <xdr:row>97</xdr:row>
      <xdr:rowOff>163697</xdr:rowOff>
    </xdr:to>
    <xdr:sp macro="" textlink="">
      <xdr:nvSpPr>
        <xdr:cNvPr id="246" name="楕円 245"/>
        <xdr:cNvSpPr/>
      </xdr:nvSpPr>
      <xdr:spPr>
        <a:xfrm>
          <a:off x="4584700" y="1669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40524</xdr:rowOff>
    </xdr:from>
    <xdr:ext cx="599010" cy="259045"/>
    <xdr:sp macro="" textlink="">
      <xdr:nvSpPr>
        <xdr:cNvPr id="247" name="衛生費該当値テキスト"/>
        <xdr:cNvSpPr txBox="1"/>
      </xdr:nvSpPr>
      <xdr:spPr>
        <a:xfrm>
          <a:off x="4686300" y="1667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38289</xdr:rowOff>
    </xdr:from>
    <xdr:to>
      <xdr:col>20</xdr:col>
      <xdr:colOff>38100</xdr:colOff>
      <xdr:row>97</xdr:row>
      <xdr:rowOff>139889</xdr:rowOff>
    </xdr:to>
    <xdr:sp macro="" textlink="">
      <xdr:nvSpPr>
        <xdr:cNvPr id="248" name="楕円 247"/>
        <xdr:cNvSpPr/>
      </xdr:nvSpPr>
      <xdr:spPr>
        <a:xfrm>
          <a:off x="3746500" y="1666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156416</xdr:rowOff>
    </xdr:from>
    <xdr:ext cx="599010" cy="259045"/>
    <xdr:sp macro="" textlink="">
      <xdr:nvSpPr>
        <xdr:cNvPr id="249" name="テキスト ボックス 248"/>
        <xdr:cNvSpPr txBox="1"/>
      </xdr:nvSpPr>
      <xdr:spPr>
        <a:xfrm>
          <a:off x="3497795" y="16444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34553</xdr:rowOff>
    </xdr:from>
    <xdr:to>
      <xdr:col>15</xdr:col>
      <xdr:colOff>101600</xdr:colOff>
      <xdr:row>97</xdr:row>
      <xdr:rowOff>136153</xdr:rowOff>
    </xdr:to>
    <xdr:sp macro="" textlink="">
      <xdr:nvSpPr>
        <xdr:cNvPr id="250" name="楕円 249"/>
        <xdr:cNvSpPr/>
      </xdr:nvSpPr>
      <xdr:spPr>
        <a:xfrm>
          <a:off x="2857500" y="1666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152680</xdr:rowOff>
    </xdr:from>
    <xdr:ext cx="599010" cy="259045"/>
    <xdr:sp macro="" textlink="">
      <xdr:nvSpPr>
        <xdr:cNvPr id="251" name="テキスト ボックス 250"/>
        <xdr:cNvSpPr txBox="1"/>
      </xdr:nvSpPr>
      <xdr:spPr>
        <a:xfrm>
          <a:off x="2608795" y="1644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49267</xdr:rowOff>
    </xdr:from>
    <xdr:to>
      <xdr:col>10</xdr:col>
      <xdr:colOff>165100</xdr:colOff>
      <xdr:row>97</xdr:row>
      <xdr:rowOff>150867</xdr:rowOff>
    </xdr:to>
    <xdr:sp macro="" textlink="">
      <xdr:nvSpPr>
        <xdr:cNvPr id="252" name="楕円 251"/>
        <xdr:cNvSpPr/>
      </xdr:nvSpPr>
      <xdr:spPr>
        <a:xfrm>
          <a:off x="1968500" y="1667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167394</xdr:rowOff>
    </xdr:from>
    <xdr:ext cx="599010" cy="259045"/>
    <xdr:sp macro="" textlink="">
      <xdr:nvSpPr>
        <xdr:cNvPr id="253" name="テキスト ボックス 252"/>
        <xdr:cNvSpPr txBox="1"/>
      </xdr:nvSpPr>
      <xdr:spPr>
        <a:xfrm>
          <a:off x="1719795" y="1645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105639</xdr:rowOff>
    </xdr:from>
    <xdr:to>
      <xdr:col>6</xdr:col>
      <xdr:colOff>38100</xdr:colOff>
      <xdr:row>98</xdr:row>
      <xdr:rowOff>35789</xdr:rowOff>
    </xdr:to>
    <xdr:sp macro="" textlink="">
      <xdr:nvSpPr>
        <xdr:cNvPr id="254" name="楕円 253"/>
        <xdr:cNvSpPr/>
      </xdr:nvSpPr>
      <xdr:spPr>
        <a:xfrm>
          <a:off x="1079500" y="1673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52316</xdr:rowOff>
    </xdr:from>
    <xdr:ext cx="599010" cy="259045"/>
    <xdr:sp macro="" textlink="">
      <xdr:nvSpPr>
        <xdr:cNvPr id="255" name="テキスト ボックス 254"/>
        <xdr:cNvSpPr txBox="1"/>
      </xdr:nvSpPr>
      <xdr:spPr>
        <a:xfrm>
          <a:off x="830795" y="1651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127508</xdr:rowOff>
    </xdr:from>
    <xdr:to>
      <xdr:col>55</xdr:col>
      <xdr:colOff>0</xdr:colOff>
      <xdr:row>37</xdr:row>
      <xdr:rowOff>116187</xdr:rowOff>
    </xdr:to>
    <xdr:cxnSp macro="">
      <xdr:nvCxnSpPr>
        <xdr:cNvPr id="286" name="直線コネクタ 285"/>
        <xdr:cNvCxnSpPr/>
      </xdr:nvCxnSpPr>
      <xdr:spPr>
        <a:xfrm flipV="1">
          <a:off x="9639300" y="6299708"/>
          <a:ext cx="838200" cy="16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125347</xdr:rowOff>
    </xdr:from>
    <xdr:ext cx="378565" cy="259045"/>
    <xdr:sp macro="" textlink="">
      <xdr:nvSpPr>
        <xdr:cNvPr id="287" name="労働費平均値テキスト"/>
        <xdr:cNvSpPr txBox="1"/>
      </xdr:nvSpPr>
      <xdr:spPr>
        <a:xfrm>
          <a:off x="10528300" y="6640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70793</xdr:rowOff>
    </xdr:from>
    <xdr:to>
      <xdr:col>50</xdr:col>
      <xdr:colOff>114300</xdr:colOff>
      <xdr:row>37</xdr:row>
      <xdr:rowOff>116187</xdr:rowOff>
    </xdr:to>
    <xdr:cxnSp macro="">
      <xdr:nvCxnSpPr>
        <xdr:cNvPr id="289" name="直線コネクタ 288"/>
        <xdr:cNvCxnSpPr/>
      </xdr:nvCxnSpPr>
      <xdr:spPr>
        <a:xfrm>
          <a:off x="8750300" y="6414443"/>
          <a:ext cx="889000" cy="4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70157</xdr:rowOff>
    </xdr:from>
    <xdr:ext cx="378565" cy="259045"/>
    <xdr:sp macro="" textlink="">
      <xdr:nvSpPr>
        <xdr:cNvPr id="291" name="テキスト ボックス 290"/>
        <xdr:cNvSpPr txBox="1"/>
      </xdr:nvSpPr>
      <xdr:spPr>
        <a:xfrm>
          <a:off x="9450017" y="675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70793</xdr:rowOff>
    </xdr:from>
    <xdr:to>
      <xdr:col>45</xdr:col>
      <xdr:colOff>177800</xdr:colOff>
      <xdr:row>38</xdr:row>
      <xdr:rowOff>35633</xdr:rowOff>
    </xdr:to>
    <xdr:cxnSp macro="">
      <xdr:nvCxnSpPr>
        <xdr:cNvPr id="292" name="直線コネクタ 291"/>
        <xdr:cNvCxnSpPr/>
      </xdr:nvCxnSpPr>
      <xdr:spPr>
        <a:xfrm flipV="1">
          <a:off x="7861300" y="6414443"/>
          <a:ext cx="889000" cy="13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63953</xdr:rowOff>
    </xdr:from>
    <xdr:ext cx="378565" cy="259045"/>
    <xdr:sp macro="" textlink="">
      <xdr:nvSpPr>
        <xdr:cNvPr id="294" name="テキスト ボックス 293"/>
        <xdr:cNvSpPr txBox="1"/>
      </xdr:nvSpPr>
      <xdr:spPr>
        <a:xfrm>
          <a:off x="8561017" y="6750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35633</xdr:rowOff>
    </xdr:from>
    <xdr:to>
      <xdr:col>41</xdr:col>
      <xdr:colOff>50800</xdr:colOff>
      <xdr:row>38</xdr:row>
      <xdr:rowOff>93218</xdr:rowOff>
    </xdr:to>
    <xdr:cxnSp macro="">
      <xdr:nvCxnSpPr>
        <xdr:cNvPr id="295" name="直線コネクタ 294"/>
        <xdr:cNvCxnSpPr/>
      </xdr:nvCxnSpPr>
      <xdr:spPr>
        <a:xfrm flipV="1">
          <a:off x="6972300" y="6550733"/>
          <a:ext cx="889000" cy="5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61231</xdr:rowOff>
    </xdr:from>
    <xdr:ext cx="378565" cy="259045"/>
    <xdr:sp macro="" textlink="">
      <xdr:nvSpPr>
        <xdr:cNvPr id="297" name="テキスト ボックス 296"/>
        <xdr:cNvSpPr txBox="1"/>
      </xdr:nvSpPr>
      <xdr:spPr>
        <a:xfrm>
          <a:off x="7672017" y="674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79410</xdr:rowOff>
    </xdr:from>
    <xdr:ext cx="378565" cy="259045"/>
    <xdr:sp macro="" textlink="">
      <xdr:nvSpPr>
        <xdr:cNvPr id="299" name="テキスト ボックス 298"/>
        <xdr:cNvSpPr txBox="1"/>
      </xdr:nvSpPr>
      <xdr:spPr>
        <a:xfrm>
          <a:off x="6783017" y="6765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76708</xdr:rowOff>
    </xdr:from>
    <xdr:to>
      <xdr:col>55</xdr:col>
      <xdr:colOff>50800</xdr:colOff>
      <xdr:row>37</xdr:row>
      <xdr:rowOff>6858</xdr:rowOff>
    </xdr:to>
    <xdr:sp macro="" textlink="">
      <xdr:nvSpPr>
        <xdr:cNvPr id="305" name="楕円 304"/>
        <xdr:cNvSpPr/>
      </xdr:nvSpPr>
      <xdr:spPr>
        <a:xfrm>
          <a:off x="10426700" y="62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99585</xdr:rowOff>
    </xdr:from>
    <xdr:ext cx="469744" cy="259045"/>
    <xdr:sp macro="" textlink="">
      <xdr:nvSpPr>
        <xdr:cNvPr id="306" name="労働費該当値テキスト"/>
        <xdr:cNvSpPr txBox="1"/>
      </xdr:nvSpPr>
      <xdr:spPr>
        <a:xfrm>
          <a:off x="10528300" y="610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65387</xdr:rowOff>
    </xdr:from>
    <xdr:to>
      <xdr:col>50</xdr:col>
      <xdr:colOff>165100</xdr:colOff>
      <xdr:row>37</xdr:row>
      <xdr:rowOff>166987</xdr:rowOff>
    </xdr:to>
    <xdr:sp macro="" textlink="">
      <xdr:nvSpPr>
        <xdr:cNvPr id="307" name="楕円 306"/>
        <xdr:cNvSpPr/>
      </xdr:nvSpPr>
      <xdr:spPr>
        <a:xfrm>
          <a:off x="9588500" y="640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12064</xdr:rowOff>
    </xdr:from>
    <xdr:ext cx="469744" cy="259045"/>
    <xdr:sp macro="" textlink="">
      <xdr:nvSpPr>
        <xdr:cNvPr id="308" name="テキスト ボックス 307"/>
        <xdr:cNvSpPr txBox="1"/>
      </xdr:nvSpPr>
      <xdr:spPr>
        <a:xfrm>
          <a:off x="9404428" y="618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19993</xdr:rowOff>
    </xdr:from>
    <xdr:to>
      <xdr:col>46</xdr:col>
      <xdr:colOff>38100</xdr:colOff>
      <xdr:row>37</xdr:row>
      <xdr:rowOff>121593</xdr:rowOff>
    </xdr:to>
    <xdr:sp macro="" textlink="">
      <xdr:nvSpPr>
        <xdr:cNvPr id="309" name="楕円 308"/>
        <xdr:cNvSpPr/>
      </xdr:nvSpPr>
      <xdr:spPr>
        <a:xfrm>
          <a:off x="8699500" y="636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138120</xdr:rowOff>
    </xdr:from>
    <xdr:ext cx="469744" cy="259045"/>
    <xdr:sp macro="" textlink="">
      <xdr:nvSpPr>
        <xdr:cNvPr id="310" name="テキスト ボックス 309"/>
        <xdr:cNvSpPr txBox="1"/>
      </xdr:nvSpPr>
      <xdr:spPr>
        <a:xfrm>
          <a:off x="8515428" y="613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156283</xdr:rowOff>
    </xdr:from>
    <xdr:to>
      <xdr:col>41</xdr:col>
      <xdr:colOff>101600</xdr:colOff>
      <xdr:row>38</xdr:row>
      <xdr:rowOff>86433</xdr:rowOff>
    </xdr:to>
    <xdr:sp macro="" textlink="">
      <xdr:nvSpPr>
        <xdr:cNvPr id="311" name="楕円 310"/>
        <xdr:cNvSpPr/>
      </xdr:nvSpPr>
      <xdr:spPr>
        <a:xfrm>
          <a:off x="7810500" y="649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102960</xdr:rowOff>
    </xdr:from>
    <xdr:ext cx="469744" cy="259045"/>
    <xdr:sp macro="" textlink="">
      <xdr:nvSpPr>
        <xdr:cNvPr id="312" name="テキスト ボックス 311"/>
        <xdr:cNvSpPr txBox="1"/>
      </xdr:nvSpPr>
      <xdr:spPr>
        <a:xfrm>
          <a:off x="7626428" y="627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42418</xdr:rowOff>
    </xdr:from>
    <xdr:to>
      <xdr:col>36</xdr:col>
      <xdr:colOff>165100</xdr:colOff>
      <xdr:row>38</xdr:row>
      <xdr:rowOff>144018</xdr:rowOff>
    </xdr:to>
    <xdr:sp macro="" textlink="">
      <xdr:nvSpPr>
        <xdr:cNvPr id="313" name="楕円 312"/>
        <xdr:cNvSpPr/>
      </xdr:nvSpPr>
      <xdr:spPr>
        <a:xfrm>
          <a:off x="6921500" y="655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160545</xdr:rowOff>
    </xdr:from>
    <xdr:ext cx="469744" cy="259045"/>
    <xdr:sp macro="" textlink="">
      <xdr:nvSpPr>
        <xdr:cNvPr id="314" name="テキスト ボックス 313"/>
        <xdr:cNvSpPr txBox="1"/>
      </xdr:nvSpPr>
      <xdr:spPr>
        <a:xfrm>
          <a:off x="6737428" y="633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138896</xdr:rowOff>
    </xdr:from>
    <xdr:to>
      <xdr:col>55</xdr:col>
      <xdr:colOff>0</xdr:colOff>
      <xdr:row>57</xdr:row>
      <xdr:rowOff>145420</xdr:rowOff>
    </xdr:to>
    <xdr:cxnSp macro="">
      <xdr:nvCxnSpPr>
        <xdr:cNvPr id="339" name="直線コネクタ 338"/>
        <xdr:cNvCxnSpPr/>
      </xdr:nvCxnSpPr>
      <xdr:spPr>
        <a:xfrm>
          <a:off x="9639300" y="9911546"/>
          <a:ext cx="838200" cy="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138896</xdr:rowOff>
    </xdr:from>
    <xdr:to>
      <xdr:col>50</xdr:col>
      <xdr:colOff>114300</xdr:colOff>
      <xdr:row>57</xdr:row>
      <xdr:rowOff>142175</xdr:rowOff>
    </xdr:to>
    <xdr:cxnSp macro="">
      <xdr:nvCxnSpPr>
        <xdr:cNvPr id="342" name="直線コネクタ 341"/>
        <xdr:cNvCxnSpPr/>
      </xdr:nvCxnSpPr>
      <xdr:spPr>
        <a:xfrm flipV="1">
          <a:off x="8750300" y="9911546"/>
          <a:ext cx="889000" cy="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142175</xdr:rowOff>
    </xdr:from>
    <xdr:to>
      <xdr:col>45</xdr:col>
      <xdr:colOff>177800</xdr:colOff>
      <xdr:row>57</xdr:row>
      <xdr:rowOff>143000</xdr:rowOff>
    </xdr:to>
    <xdr:cxnSp macro="">
      <xdr:nvCxnSpPr>
        <xdr:cNvPr id="345" name="直線コネクタ 344"/>
        <xdr:cNvCxnSpPr/>
      </xdr:nvCxnSpPr>
      <xdr:spPr>
        <a:xfrm flipV="1">
          <a:off x="7861300" y="9914825"/>
          <a:ext cx="889000" cy="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143000</xdr:rowOff>
    </xdr:from>
    <xdr:to>
      <xdr:col>41</xdr:col>
      <xdr:colOff>50800</xdr:colOff>
      <xdr:row>57</xdr:row>
      <xdr:rowOff>146103</xdr:rowOff>
    </xdr:to>
    <xdr:cxnSp macro="">
      <xdr:nvCxnSpPr>
        <xdr:cNvPr id="348" name="直線コネクタ 347"/>
        <xdr:cNvCxnSpPr/>
      </xdr:nvCxnSpPr>
      <xdr:spPr>
        <a:xfrm flipV="1">
          <a:off x="6972300" y="9915650"/>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94620</xdr:rowOff>
    </xdr:from>
    <xdr:to>
      <xdr:col>55</xdr:col>
      <xdr:colOff>50800</xdr:colOff>
      <xdr:row>58</xdr:row>
      <xdr:rowOff>24770</xdr:rowOff>
    </xdr:to>
    <xdr:sp macro="" textlink="">
      <xdr:nvSpPr>
        <xdr:cNvPr id="358" name="楕円 357"/>
        <xdr:cNvSpPr/>
      </xdr:nvSpPr>
      <xdr:spPr>
        <a:xfrm>
          <a:off x="10426700" y="986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20102</xdr:rowOff>
    </xdr:from>
    <xdr:ext cx="534377" cy="259045"/>
    <xdr:sp macro="" textlink="">
      <xdr:nvSpPr>
        <xdr:cNvPr id="359" name="農林水産業費該当値テキスト"/>
        <xdr:cNvSpPr txBox="1"/>
      </xdr:nvSpPr>
      <xdr:spPr>
        <a:xfrm>
          <a:off x="10528300" y="979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88096</xdr:rowOff>
    </xdr:from>
    <xdr:to>
      <xdr:col>50</xdr:col>
      <xdr:colOff>165100</xdr:colOff>
      <xdr:row>58</xdr:row>
      <xdr:rowOff>18246</xdr:rowOff>
    </xdr:to>
    <xdr:sp macro="" textlink="">
      <xdr:nvSpPr>
        <xdr:cNvPr id="360" name="楕円 359"/>
        <xdr:cNvSpPr/>
      </xdr:nvSpPr>
      <xdr:spPr>
        <a:xfrm>
          <a:off x="9588500" y="986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9373</xdr:rowOff>
    </xdr:from>
    <xdr:ext cx="599010" cy="259045"/>
    <xdr:sp macro="" textlink="">
      <xdr:nvSpPr>
        <xdr:cNvPr id="361" name="テキスト ボックス 360"/>
        <xdr:cNvSpPr txBox="1"/>
      </xdr:nvSpPr>
      <xdr:spPr>
        <a:xfrm>
          <a:off x="9339795" y="995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91375</xdr:rowOff>
    </xdr:from>
    <xdr:to>
      <xdr:col>46</xdr:col>
      <xdr:colOff>38100</xdr:colOff>
      <xdr:row>58</xdr:row>
      <xdr:rowOff>21525</xdr:rowOff>
    </xdr:to>
    <xdr:sp macro="" textlink="">
      <xdr:nvSpPr>
        <xdr:cNvPr id="362" name="楕円 361"/>
        <xdr:cNvSpPr/>
      </xdr:nvSpPr>
      <xdr:spPr>
        <a:xfrm>
          <a:off x="8699500" y="986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12652</xdr:rowOff>
    </xdr:from>
    <xdr:ext cx="534377" cy="259045"/>
    <xdr:sp macro="" textlink="">
      <xdr:nvSpPr>
        <xdr:cNvPr id="363" name="テキスト ボックス 362"/>
        <xdr:cNvSpPr txBox="1"/>
      </xdr:nvSpPr>
      <xdr:spPr>
        <a:xfrm>
          <a:off x="8483111" y="995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92200</xdr:rowOff>
    </xdr:from>
    <xdr:to>
      <xdr:col>41</xdr:col>
      <xdr:colOff>101600</xdr:colOff>
      <xdr:row>58</xdr:row>
      <xdr:rowOff>22350</xdr:rowOff>
    </xdr:to>
    <xdr:sp macro="" textlink="">
      <xdr:nvSpPr>
        <xdr:cNvPr id="364" name="楕円 363"/>
        <xdr:cNvSpPr/>
      </xdr:nvSpPr>
      <xdr:spPr>
        <a:xfrm>
          <a:off x="7810500" y="9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13477</xdr:rowOff>
    </xdr:from>
    <xdr:ext cx="534377" cy="259045"/>
    <xdr:sp macro="" textlink="">
      <xdr:nvSpPr>
        <xdr:cNvPr id="365" name="テキスト ボックス 364"/>
        <xdr:cNvSpPr txBox="1"/>
      </xdr:nvSpPr>
      <xdr:spPr>
        <a:xfrm>
          <a:off x="7594111" y="995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95303</xdr:rowOff>
    </xdr:from>
    <xdr:to>
      <xdr:col>36</xdr:col>
      <xdr:colOff>165100</xdr:colOff>
      <xdr:row>58</xdr:row>
      <xdr:rowOff>25453</xdr:rowOff>
    </xdr:to>
    <xdr:sp macro="" textlink="">
      <xdr:nvSpPr>
        <xdr:cNvPr id="366" name="楕円 365"/>
        <xdr:cNvSpPr/>
      </xdr:nvSpPr>
      <xdr:spPr>
        <a:xfrm>
          <a:off x="6921500" y="986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16580</xdr:rowOff>
    </xdr:from>
    <xdr:ext cx="534377" cy="259045"/>
    <xdr:sp macro="" textlink="">
      <xdr:nvSpPr>
        <xdr:cNvPr id="367" name="テキスト ボックス 366"/>
        <xdr:cNvSpPr txBox="1"/>
      </xdr:nvSpPr>
      <xdr:spPr>
        <a:xfrm>
          <a:off x="6705111" y="996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24820</xdr:rowOff>
    </xdr:from>
    <xdr:to>
      <xdr:col>55</xdr:col>
      <xdr:colOff>0</xdr:colOff>
      <xdr:row>78</xdr:row>
      <xdr:rowOff>36712</xdr:rowOff>
    </xdr:to>
    <xdr:cxnSp macro="">
      <xdr:nvCxnSpPr>
        <xdr:cNvPr id="396" name="直線コネクタ 395"/>
        <xdr:cNvCxnSpPr/>
      </xdr:nvCxnSpPr>
      <xdr:spPr>
        <a:xfrm>
          <a:off x="9639300" y="13397920"/>
          <a:ext cx="838200" cy="1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24820</xdr:rowOff>
    </xdr:from>
    <xdr:to>
      <xdr:col>50</xdr:col>
      <xdr:colOff>114300</xdr:colOff>
      <xdr:row>78</xdr:row>
      <xdr:rowOff>50698</xdr:rowOff>
    </xdr:to>
    <xdr:cxnSp macro="">
      <xdr:nvCxnSpPr>
        <xdr:cNvPr id="399" name="直線コネクタ 398"/>
        <xdr:cNvCxnSpPr/>
      </xdr:nvCxnSpPr>
      <xdr:spPr>
        <a:xfrm flipV="1">
          <a:off x="8750300" y="13397920"/>
          <a:ext cx="889000" cy="2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41075</xdr:rowOff>
    </xdr:from>
    <xdr:to>
      <xdr:col>45</xdr:col>
      <xdr:colOff>177800</xdr:colOff>
      <xdr:row>78</xdr:row>
      <xdr:rowOff>50698</xdr:rowOff>
    </xdr:to>
    <xdr:cxnSp macro="">
      <xdr:nvCxnSpPr>
        <xdr:cNvPr id="402" name="直線コネクタ 401"/>
        <xdr:cNvCxnSpPr/>
      </xdr:nvCxnSpPr>
      <xdr:spPr>
        <a:xfrm>
          <a:off x="7861300" y="13414175"/>
          <a:ext cx="889000" cy="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41075</xdr:rowOff>
    </xdr:from>
    <xdr:to>
      <xdr:col>41</xdr:col>
      <xdr:colOff>50800</xdr:colOff>
      <xdr:row>78</xdr:row>
      <xdr:rowOff>74416</xdr:rowOff>
    </xdr:to>
    <xdr:cxnSp macro="">
      <xdr:nvCxnSpPr>
        <xdr:cNvPr id="405" name="直線コネクタ 404"/>
        <xdr:cNvCxnSpPr/>
      </xdr:nvCxnSpPr>
      <xdr:spPr>
        <a:xfrm flipV="1">
          <a:off x="6972300" y="13414175"/>
          <a:ext cx="889000" cy="3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157362</xdr:rowOff>
    </xdr:from>
    <xdr:to>
      <xdr:col>55</xdr:col>
      <xdr:colOff>50800</xdr:colOff>
      <xdr:row>78</xdr:row>
      <xdr:rowOff>87512</xdr:rowOff>
    </xdr:to>
    <xdr:sp macro="" textlink="">
      <xdr:nvSpPr>
        <xdr:cNvPr id="415" name="楕円 414"/>
        <xdr:cNvSpPr/>
      </xdr:nvSpPr>
      <xdr:spPr>
        <a:xfrm>
          <a:off x="10426700" y="1335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135789</xdr:rowOff>
    </xdr:from>
    <xdr:ext cx="534377" cy="259045"/>
    <xdr:sp macro="" textlink="">
      <xdr:nvSpPr>
        <xdr:cNvPr id="416" name="商工費該当値テキスト"/>
        <xdr:cNvSpPr txBox="1"/>
      </xdr:nvSpPr>
      <xdr:spPr>
        <a:xfrm>
          <a:off x="10528300" y="1333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145470</xdr:rowOff>
    </xdr:from>
    <xdr:to>
      <xdr:col>50</xdr:col>
      <xdr:colOff>165100</xdr:colOff>
      <xdr:row>78</xdr:row>
      <xdr:rowOff>75620</xdr:rowOff>
    </xdr:to>
    <xdr:sp macro="" textlink="">
      <xdr:nvSpPr>
        <xdr:cNvPr id="417" name="楕円 416"/>
        <xdr:cNvSpPr/>
      </xdr:nvSpPr>
      <xdr:spPr>
        <a:xfrm>
          <a:off x="9588500" y="1334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66747</xdr:rowOff>
    </xdr:from>
    <xdr:ext cx="534377" cy="259045"/>
    <xdr:sp macro="" textlink="">
      <xdr:nvSpPr>
        <xdr:cNvPr id="418" name="テキスト ボックス 417"/>
        <xdr:cNvSpPr txBox="1"/>
      </xdr:nvSpPr>
      <xdr:spPr>
        <a:xfrm>
          <a:off x="9372111" y="1343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171348</xdr:rowOff>
    </xdr:from>
    <xdr:to>
      <xdr:col>46</xdr:col>
      <xdr:colOff>38100</xdr:colOff>
      <xdr:row>78</xdr:row>
      <xdr:rowOff>101498</xdr:rowOff>
    </xdr:to>
    <xdr:sp macro="" textlink="">
      <xdr:nvSpPr>
        <xdr:cNvPr id="419" name="楕円 418"/>
        <xdr:cNvSpPr/>
      </xdr:nvSpPr>
      <xdr:spPr>
        <a:xfrm>
          <a:off x="8699500" y="133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92625</xdr:rowOff>
    </xdr:from>
    <xdr:ext cx="534377" cy="259045"/>
    <xdr:sp macro="" textlink="">
      <xdr:nvSpPr>
        <xdr:cNvPr id="420" name="テキスト ボックス 419"/>
        <xdr:cNvSpPr txBox="1"/>
      </xdr:nvSpPr>
      <xdr:spPr>
        <a:xfrm>
          <a:off x="8483111" y="1346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161725</xdr:rowOff>
    </xdr:from>
    <xdr:to>
      <xdr:col>41</xdr:col>
      <xdr:colOff>101600</xdr:colOff>
      <xdr:row>78</xdr:row>
      <xdr:rowOff>91875</xdr:rowOff>
    </xdr:to>
    <xdr:sp macro="" textlink="">
      <xdr:nvSpPr>
        <xdr:cNvPr id="421" name="楕円 420"/>
        <xdr:cNvSpPr/>
      </xdr:nvSpPr>
      <xdr:spPr>
        <a:xfrm>
          <a:off x="7810500" y="1336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83002</xdr:rowOff>
    </xdr:from>
    <xdr:ext cx="534377" cy="259045"/>
    <xdr:sp macro="" textlink="">
      <xdr:nvSpPr>
        <xdr:cNvPr id="422" name="テキスト ボックス 421"/>
        <xdr:cNvSpPr txBox="1"/>
      </xdr:nvSpPr>
      <xdr:spPr>
        <a:xfrm>
          <a:off x="7594111" y="1345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23616</xdr:rowOff>
    </xdr:from>
    <xdr:to>
      <xdr:col>36</xdr:col>
      <xdr:colOff>165100</xdr:colOff>
      <xdr:row>78</xdr:row>
      <xdr:rowOff>125216</xdr:rowOff>
    </xdr:to>
    <xdr:sp macro="" textlink="">
      <xdr:nvSpPr>
        <xdr:cNvPr id="423" name="楕円 422"/>
        <xdr:cNvSpPr/>
      </xdr:nvSpPr>
      <xdr:spPr>
        <a:xfrm>
          <a:off x="6921500" y="1339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116343</xdr:rowOff>
    </xdr:from>
    <xdr:ext cx="534377" cy="259045"/>
    <xdr:sp macro="" textlink="">
      <xdr:nvSpPr>
        <xdr:cNvPr id="424" name="テキスト ボックス 423"/>
        <xdr:cNvSpPr txBox="1"/>
      </xdr:nvSpPr>
      <xdr:spPr>
        <a:xfrm>
          <a:off x="6705111" y="1348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11102</xdr:rowOff>
    </xdr:from>
    <xdr:to>
      <xdr:col>55</xdr:col>
      <xdr:colOff>0</xdr:colOff>
      <xdr:row>98</xdr:row>
      <xdr:rowOff>62863</xdr:rowOff>
    </xdr:to>
    <xdr:cxnSp macro="">
      <xdr:nvCxnSpPr>
        <xdr:cNvPr id="455" name="直線コネクタ 454"/>
        <xdr:cNvCxnSpPr/>
      </xdr:nvCxnSpPr>
      <xdr:spPr>
        <a:xfrm flipV="1">
          <a:off x="9639300" y="16813202"/>
          <a:ext cx="838200" cy="5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37934</xdr:rowOff>
    </xdr:from>
    <xdr:to>
      <xdr:col>50</xdr:col>
      <xdr:colOff>114300</xdr:colOff>
      <xdr:row>98</xdr:row>
      <xdr:rowOff>62863</xdr:rowOff>
    </xdr:to>
    <xdr:cxnSp macro="">
      <xdr:nvCxnSpPr>
        <xdr:cNvPr id="458" name="直線コネクタ 457"/>
        <xdr:cNvCxnSpPr/>
      </xdr:nvCxnSpPr>
      <xdr:spPr>
        <a:xfrm>
          <a:off x="8750300" y="16840034"/>
          <a:ext cx="889000" cy="2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79445</xdr:rowOff>
    </xdr:from>
    <xdr:to>
      <xdr:col>45</xdr:col>
      <xdr:colOff>177800</xdr:colOff>
      <xdr:row>98</xdr:row>
      <xdr:rowOff>37934</xdr:rowOff>
    </xdr:to>
    <xdr:cxnSp macro="">
      <xdr:nvCxnSpPr>
        <xdr:cNvPr id="461" name="直線コネクタ 460"/>
        <xdr:cNvCxnSpPr/>
      </xdr:nvCxnSpPr>
      <xdr:spPr>
        <a:xfrm>
          <a:off x="7861300" y="16710095"/>
          <a:ext cx="889000" cy="12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79445</xdr:rowOff>
    </xdr:from>
    <xdr:to>
      <xdr:col>41</xdr:col>
      <xdr:colOff>50800</xdr:colOff>
      <xdr:row>98</xdr:row>
      <xdr:rowOff>54755</xdr:rowOff>
    </xdr:to>
    <xdr:cxnSp macro="">
      <xdr:nvCxnSpPr>
        <xdr:cNvPr id="464" name="直線コネクタ 463"/>
        <xdr:cNvCxnSpPr/>
      </xdr:nvCxnSpPr>
      <xdr:spPr>
        <a:xfrm flipV="1">
          <a:off x="6972300" y="16710095"/>
          <a:ext cx="889000" cy="14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66" name="テキスト ボックス 465"/>
        <xdr:cNvSpPr txBox="1"/>
      </xdr:nvSpPr>
      <xdr:spPr>
        <a:xfrm>
          <a:off x="7561795" y="168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97773</xdr:rowOff>
    </xdr:from>
    <xdr:ext cx="599010" cy="259045"/>
    <xdr:sp macro="" textlink="">
      <xdr:nvSpPr>
        <xdr:cNvPr id="468" name="テキスト ボックス 467"/>
        <xdr:cNvSpPr txBox="1"/>
      </xdr:nvSpPr>
      <xdr:spPr>
        <a:xfrm>
          <a:off x="6672795" y="165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131752</xdr:rowOff>
    </xdr:from>
    <xdr:to>
      <xdr:col>55</xdr:col>
      <xdr:colOff>50800</xdr:colOff>
      <xdr:row>98</xdr:row>
      <xdr:rowOff>61902</xdr:rowOff>
    </xdr:to>
    <xdr:sp macro="" textlink="">
      <xdr:nvSpPr>
        <xdr:cNvPr id="474" name="楕円 473"/>
        <xdr:cNvSpPr/>
      </xdr:nvSpPr>
      <xdr:spPr>
        <a:xfrm>
          <a:off x="10426700" y="1676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110179</xdr:rowOff>
    </xdr:from>
    <xdr:ext cx="599010" cy="259045"/>
    <xdr:sp macro="" textlink="">
      <xdr:nvSpPr>
        <xdr:cNvPr id="475" name="土木費該当値テキスト"/>
        <xdr:cNvSpPr txBox="1"/>
      </xdr:nvSpPr>
      <xdr:spPr>
        <a:xfrm>
          <a:off x="10528300" y="1674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12063</xdr:rowOff>
    </xdr:from>
    <xdr:to>
      <xdr:col>50</xdr:col>
      <xdr:colOff>165100</xdr:colOff>
      <xdr:row>98</xdr:row>
      <xdr:rowOff>113663</xdr:rowOff>
    </xdr:to>
    <xdr:sp macro="" textlink="">
      <xdr:nvSpPr>
        <xdr:cNvPr id="476" name="楕円 475"/>
        <xdr:cNvSpPr/>
      </xdr:nvSpPr>
      <xdr:spPr>
        <a:xfrm>
          <a:off x="9588500" y="1681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104790</xdr:rowOff>
    </xdr:from>
    <xdr:ext cx="599010" cy="259045"/>
    <xdr:sp macro="" textlink="">
      <xdr:nvSpPr>
        <xdr:cNvPr id="477" name="テキスト ボックス 476"/>
        <xdr:cNvSpPr txBox="1"/>
      </xdr:nvSpPr>
      <xdr:spPr>
        <a:xfrm>
          <a:off x="9339795" y="16906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158584</xdr:rowOff>
    </xdr:from>
    <xdr:to>
      <xdr:col>46</xdr:col>
      <xdr:colOff>38100</xdr:colOff>
      <xdr:row>98</xdr:row>
      <xdr:rowOff>88734</xdr:rowOff>
    </xdr:to>
    <xdr:sp macro="" textlink="">
      <xdr:nvSpPr>
        <xdr:cNvPr id="478" name="楕円 477"/>
        <xdr:cNvSpPr/>
      </xdr:nvSpPr>
      <xdr:spPr>
        <a:xfrm>
          <a:off x="8699500" y="1678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79861</xdr:rowOff>
    </xdr:from>
    <xdr:ext cx="599010" cy="259045"/>
    <xdr:sp macro="" textlink="">
      <xdr:nvSpPr>
        <xdr:cNvPr id="479" name="テキスト ボックス 478"/>
        <xdr:cNvSpPr txBox="1"/>
      </xdr:nvSpPr>
      <xdr:spPr>
        <a:xfrm>
          <a:off x="8450795" y="1688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28645</xdr:rowOff>
    </xdr:from>
    <xdr:to>
      <xdr:col>41</xdr:col>
      <xdr:colOff>101600</xdr:colOff>
      <xdr:row>97</xdr:row>
      <xdr:rowOff>130245</xdr:rowOff>
    </xdr:to>
    <xdr:sp macro="" textlink="">
      <xdr:nvSpPr>
        <xdr:cNvPr id="480" name="楕円 479"/>
        <xdr:cNvSpPr/>
      </xdr:nvSpPr>
      <xdr:spPr>
        <a:xfrm>
          <a:off x="7810500" y="1665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146772</xdr:rowOff>
    </xdr:from>
    <xdr:ext cx="599010" cy="259045"/>
    <xdr:sp macro="" textlink="">
      <xdr:nvSpPr>
        <xdr:cNvPr id="481" name="テキスト ボックス 480"/>
        <xdr:cNvSpPr txBox="1"/>
      </xdr:nvSpPr>
      <xdr:spPr>
        <a:xfrm>
          <a:off x="7561795" y="1643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3955</xdr:rowOff>
    </xdr:from>
    <xdr:to>
      <xdr:col>36</xdr:col>
      <xdr:colOff>165100</xdr:colOff>
      <xdr:row>98</xdr:row>
      <xdr:rowOff>105555</xdr:rowOff>
    </xdr:to>
    <xdr:sp macro="" textlink="">
      <xdr:nvSpPr>
        <xdr:cNvPr id="482" name="楕円 481"/>
        <xdr:cNvSpPr/>
      </xdr:nvSpPr>
      <xdr:spPr>
        <a:xfrm>
          <a:off x="6921500" y="168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96682</xdr:rowOff>
    </xdr:from>
    <xdr:ext cx="599010" cy="259045"/>
    <xdr:sp macro="" textlink="">
      <xdr:nvSpPr>
        <xdr:cNvPr id="483" name="テキスト ボックス 482"/>
        <xdr:cNvSpPr txBox="1"/>
      </xdr:nvSpPr>
      <xdr:spPr>
        <a:xfrm>
          <a:off x="6672795" y="16898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86592</xdr:rowOff>
    </xdr:from>
    <xdr:to>
      <xdr:col>85</xdr:col>
      <xdr:colOff>127000</xdr:colOff>
      <xdr:row>37</xdr:row>
      <xdr:rowOff>88878</xdr:rowOff>
    </xdr:to>
    <xdr:cxnSp macro="">
      <xdr:nvCxnSpPr>
        <xdr:cNvPr id="510" name="直線コネクタ 509"/>
        <xdr:cNvCxnSpPr/>
      </xdr:nvCxnSpPr>
      <xdr:spPr>
        <a:xfrm flipV="1">
          <a:off x="15481300" y="643024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88878</xdr:rowOff>
    </xdr:from>
    <xdr:to>
      <xdr:col>81</xdr:col>
      <xdr:colOff>50800</xdr:colOff>
      <xdr:row>37</xdr:row>
      <xdr:rowOff>89952</xdr:rowOff>
    </xdr:to>
    <xdr:cxnSp macro="">
      <xdr:nvCxnSpPr>
        <xdr:cNvPr id="513" name="直線コネクタ 512"/>
        <xdr:cNvCxnSpPr/>
      </xdr:nvCxnSpPr>
      <xdr:spPr>
        <a:xfrm flipV="1">
          <a:off x="14592300" y="6432528"/>
          <a:ext cx="8890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154129</xdr:rowOff>
    </xdr:from>
    <xdr:to>
      <xdr:col>76</xdr:col>
      <xdr:colOff>114300</xdr:colOff>
      <xdr:row>37</xdr:row>
      <xdr:rowOff>89952</xdr:rowOff>
    </xdr:to>
    <xdr:cxnSp macro="">
      <xdr:nvCxnSpPr>
        <xdr:cNvPr id="516" name="直線コネクタ 515"/>
        <xdr:cNvCxnSpPr/>
      </xdr:nvCxnSpPr>
      <xdr:spPr>
        <a:xfrm>
          <a:off x="13703300" y="5983429"/>
          <a:ext cx="889000" cy="45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154129</xdr:rowOff>
    </xdr:from>
    <xdr:to>
      <xdr:col>71</xdr:col>
      <xdr:colOff>177800</xdr:colOff>
      <xdr:row>37</xdr:row>
      <xdr:rowOff>25725</xdr:rowOff>
    </xdr:to>
    <xdr:cxnSp macro="">
      <xdr:nvCxnSpPr>
        <xdr:cNvPr id="519" name="直線コネクタ 518"/>
        <xdr:cNvCxnSpPr/>
      </xdr:nvCxnSpPr>
      <xdr:spPr>
        <a:xfrm flipV="1">
          <a:off x="12814300" y="5983429"/>
          <a:ext cx="889000" cy="38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33206</xdr:rowOff>
    </xdr:from>
    <xdr:ext cx="534377" cy="259045"/>
    <xdr:sp macro="" textlink="">
      <xdr:nvSpPr>
        <xdr:cNvPr id="521" name="テキスト ボックス 520"/>
        <xdr:cNvSpPr txBox="1"/>
      </xdr:nvSpPr>
      <xdr:spPr>
        <a:xfrm>
          <a:off x="13436111" y="63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110651</xdr:rowOff>
    </xdr:from>
    <xdr:ext cx="534377" cy="259045"/>
    <xdr:sp macro="" textlink="">
      <xdr:nvSpPr>
        <xdr:cNvPr id="523" name="テキスト ボックス 522"/>
        <xdr:cNvSpPr txBox="1"/>
      </xdr:nvSpPr>
      <xdr:spPr>
        <a:xfrm>
          <a:off x="12547111" y="645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35792</xdr:rowOff>
    </xdr:from>
    <xdr:to>
      <xdr:col>85</xdr:col>
      <xdr:colOff>177800</xdr:colOff>
      <xdr:row>37</xdr:row>
      <xdr:rowOff>137392</xdr:rowOff>
    </xdr:to>
    <xdr:sp macro="" textlink="">
      <xdr:nvSpPr>
        <xdr:cNvPr id="529" name="楕円 528"/>
        <xdr:cNvSpPr/>
      </xdr:nvSpPr>
      <xdr:spPr>
        <a:xfrm>
          <a:off x="16268700" y="637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14219</xdr:rowOff>
    </xdr:from>
    <xdr:ext cx="534377" cy="259045"/>
    <xdr:sp macro="" textlink="">
      <xdr:nvSpPr>
        <xdr:cNvPr id="530" name="消防費該当値テキスト"/>
        <xdr:cNvSpPr txBox="1"/>
      </xdr:nvSpPr>
      <xdr:spPr>
        <a:xfrm>
          <a:off x="16370300" y="635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38078</xdr:rowOff>
    </xdr:from>
    <xdr:to>
      <xdr:col>81</xdr:col>
      <xdr:colOff>101600</xdr:colOff>
      <xdr:row>37</xdr:row>
      <xdr:rowOff>139678</xdr:rowOff>
    </xdr:to>
    <xdr:sp macro="" textlink="">
      <xdr:nvSpPr>
        <xdr:cNvPr id="531" name="楕円 530"/>
        <xdr:cNvSpPr/>
      </xdr:nvSpPr>
      <xdr:spPr>
        <a:xfrm>
          <a:off x="15430500" y="638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130805</xdr:rowOff>
    </xdr:from>
    <xdr:ext cx="534377" cy="259045"/>
    <xdr:sp macro="" textlink="">
      <xdr:nvSpPr>
        <xdr:cNvPr id="532" name="テキスト ボックス 531"/>
        <xdr:cNvSpPr txBox="1"/>
      </xdr:nvSpPr>
      <xdr:spPr>
        <a:xfrm>
          <a:off x="15214111" y="647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39152</xdr:rowOff>
    </xdr:from>
    <xdr:to>
      <xdr:col>76</xdr:col>
      <xdr:colOff>165100</xdr:colOff>
      <xdr:row>37</xdr:row>
      <xdr:rowOff>140752</xdr:rowOff>
    </xdr:to>
    <xdr:sp macro="" textlink="">
      <xdr:nvSpPr>
        <xdr:cNvPr id="533" name="楕円 532"/>
        <xdr:cNvSpPr/>
      </xdr:nvSpPr>
      <xdr:spPr>
        <a:xfrm>
          <a:off x="14541500" y="638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131879</xdr:rowOff>
    </xdr:from>
    <xdr:ext cx="534377" cy="259045"/>
    <xdr:sp macro="" textlink="">
      <xdr:nvSpPr>
        <xdr:cNvPr id="534" name="テキスト ボックス 533"/>
        <xdr:cNvSpPr txBox="1"/>
      </xdr:nvSpPr>
      <xdr:spPr>
        <a:xfrm>
          <a:off x="14325111" y="647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103329</xdr:rowOff>
    </xdr:from>
    <xdr:to>
      <xdr:col>72</xdr:col>
      <xdr:colOff>38100</xdr:colOff>
      <xdr:row>35</xdr:row>
      <xdr:rowOff>33479</xdr:rowOff>
    </xdr:to>
    <xdr:sp macro="" textlink="">
      <xdr:nvSpPr>
        <xdr:cNvPr id="535" name="楕円 534"/>
        <xdr:cNvSpPr/>
      </xdr:nvSpPr>
      <xdr:spPr>
        <a:xfrm>
          <a:off x="13652500" y="593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50006</xdr:rowOff>
    </xdr:from>
    <xdr:ext cx="599010" cy="259045"/>
    <xdr:sp macro="" textlink="">
      <xdr:nvSpPr>
        <xdr:cNvPr id="536" name="テキスト ボックス 535"/>
        <xdr:cNvSpPr txBox="1"/>
      </xdr:nvSpPr>
      <xdr:spPr>
        <a:xfrm>
          <a:off x="13403795" y="5707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146375</xdr:rowOff>
    </xdr:from>
    <xdr:to>
      <xdr:col>67</xdr:col>
      <xdr:colOff>101600</xdr:colOff>
      <xdr:row>37</xdr:row>
      <xdr:rowOff>76525</xdr:rowOff>
    </xdr:to>
    <xdr:sp macro="" textlink="">
      <xdr:nvSpPr>
        <xdr:cNvPr id="537" name="楕円 536"/>
        <xdr:cNvSpPr/>
      </xdr:nvSpPr>
      <xdr:spPr>
        <a:xfrm>
          <a:off x="12763500" y="631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93052</xdr:rowOff>
    </xdr:from>
    <xdr:ext cx="534377" cy="259045"/>
    <xdr:sp macro="" textlink="">
      <xdr:nvSpPr>
        <xdr:cNvPr id="538" name="テキスト ボックス 537"/>
        <xdr:cNvSpPr txBox="1"/>
      </xdr:nvSpPr>
      <xdr:spPr>
        <a:xfrm>
          <a:off x="12547111" y="609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24548</xdr:rowOff>
    </xdr:from>
    <xdr:to>
      <xdr:col>85</xdr:col>
      <xdr:colOff>127000</xdr:colOff>
      <xdr:row>58</xdr:row>
      <xdr:rowOff>42109</xdr:rowOff>
    </xdr:to>
    <xdr:cxnSp macro="">
      <xdr:nvCxnSpPr>
        <xdr:cNvPr id="567" name="直線コネクタ 566"/>
        <xdr:cNvCxnSpPr/>
      </xdr:nvCxnSpPr>
      <xdr:spPr>
        <a:xfrm flipV="1">
          <a:off x="15481300" y="9968648"/>
          <a:ext cx="838200" cy="1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42109</xdr:rowOff>
    </xdr:from>
    <xdr:to>
      <xdr:col>81</xdr:col>
      <xdr:colOff>50800</xdr:colOff>
      <xdr:row>58</xdr:row>
      <xdr:rowOff>48112</xdr:rowOff>
    </xdr:to>
    <xdr:cxnSp macro="">
      <xdr:nvCxnSpPr>
        <xdr:cNvPr id="570" name="直線コネクタ 569"/>
        <xdr:cNvCxnSpPr/>
      </xdr:nvCxnSpPr>
      <xdr:spPr>
        <a:xfrm flipV="1">
          <a:off x="14592300" y="9986209"/>
          <a:ext cx="889000" cy="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39767</xdr:rowOff>
    </xdr:from>
    <xdr:to>
      <xdr:col>76</xdr:col>
      <xdr:colOff>114300</xdr:colOff>
      <xdr:row>58</xdr:row>
      <xdr:rowOff>48112</xdr:rowOff>
    </xdr:to>
    <xdr:cxnSp macro="">
      <xdr:nvCxnSpPr>
        <xdr:cNvPr id="573" name="直線コネクタ 572"/>
        <xdr:cNvCxnSpPr/>
      </xdr:nvCxnSpPr>
      <xdr:spPr>
        <a:xfrm>
          <a:off x="13703300" y="9983867"/>
          <a:ext cx="889000" cy="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39767</xdr:rowOff>
    </xdr:from>
    <xdr:to>
      <xdr:col>71</xdr:col>
      <xdr:colOff>177800</xdr:colOff>
      <xdr:row>58</xdr:row>
      <xdr:rowOff>52011</xdr:rowOff>
    </xdr:to>
    <xdr:cxnSp macro="">
      <xdr:nvCxnSpPr>
        <xdr:cNvPr id="576" name="直線コネクタ 575"/>
        <xdr:cNvCxnSpPr/>
      </xdr:nvCxnSpPr>
      <xdr:spPr>
        <a:xfrm flipV="1">
          <a:off x="12814300" y="9983867"/>
          <a:ext cx="889000" cy="1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145198</xdr:rowOff>
    </xdr:from>
    <xdr:to>
      <xdr:col>85</xdr:col>
      <xdr:colOff>177800</xdr:colOff>
      <xdr:row>58</xdr:row>
      <xdr:rowOff>75348</xdr:rowOff>
    </xdr:to>
    <xdr:sp macro="" textlink="">
      <xdr:nvSpPr>
        <xdr:cNvPr id="586" name="楕円 585"/>
        <xdr:cNvSpPr/>
      </xdr:nvSpPr>
      <xdr:spPr>
        <a:xfrm>
          <a:off x="16268700" y="991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60125</xdr:rowOff>
    </xdr:from>
    <xdr:ext cx="599010" cy="259045"/>
    <xdr:sp macro="" textlink="">
      <xdr:nvSpPr>
        <xdr:cNvPr id="587" name="教育費該当値テキスト"/>
        <xdr:cNvSpPr txBox="1"/>
      </xdr:nvSpPr>
      <xdr:spPr>
        <a:xfrm>
          <a:off x="16370300" y="9832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162759</xdr:rowOff>
    </xdr:from>
    <xdr:to>
      <xdr:col>81</xdr:col>
      <xdr:colOff>101600</xdr:colOff>
      <xdr:row>58</xdr:row>
      <xdr:rowOff>92909</xdr:rowOff>
    </xdr:to>
    <xdr:sp macro="" textlink="">
      <xdr:nvSpPr>
        <xdr:cNvPr id="588" name="楕円 587"/>
        <xdr:cNvSpPr/>
      </xdr:nvSpPr>
      <xdr:spPr>
        <a:xfrm>
          <a:off x="15430500" y="99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84036</xdr:rowOff>
    </xdr:from>
    <xdr:ext cx="534377" cy="259045"/>
    <xdr:sp macro="" textlink="">
      <xdr:nvSpPr>
        <xdr:cNvPr id="589" name="テキスト ボックス 588"/>
        <xdr:cNvSpPr txBox="1"/>
      </xdr:nvSpPr>
      <xdr:spPr>
        <a:xfrm>
          <a:off x="15214111" y="100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168762</xdr:rowOff>
    </xdr:from>
    <xdr:to>
      <xdr:col>76</xdr:col>
      <xdr:colOff>165100</xdr:colOff>
      <xdr:row>58</xdr:row>
      <xdr:rowOff>98912</xdr:rowOff>
    </xdr:to>
    <xdr:sp macro="" textlink="">
      <xdr:nvSpPr>
        <xdr:cNvPr id="590" name="楕円 589"/>
        <xdr:cNvSpPr/>
      </xdr:nvSpPr>
      <xdr:spPr>
        <a:xfrm>
          <a:off x="14541500" y="994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90039</xdr:rowOff>
    </xdr:from>
    <xdr:ext cx="534377" cy="259045"/>
    <xdr:sp macro="" textlink="">
      <xdr:nvSpPr>
        <xdr:cNvPr id="591" name="テキスト ボックス 590"/>
        <xdr:cNvSpPr txBox="1"/>
      </xdr:nvSpPr>
      <xdr:spPr>
        <a:xfrm>
          <a:off x="14325111" y="1003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160417</xdr:rowOff>
    </xdr:from>
    <xdr:to>
      <xdr:col>72</xdr:col>
      <xdr:colOff>38100</xdr:colOff>
      <xdr:row>58</xdr:row>
      <xdr:rowOff>90567</xdr:rowOff>
    </xdr:to>
    <xdr:sp macro="" textlink="">
      <xdr:nvSpPr>
        <xdr:cNvPr id="592" name="楕円 591"/>
        <xdr:cNvSpPr/>
      </xdr:nvSpPr>
      <xdr:spPr>
        <a:xfrm>
          <a:off x="13652500" y="993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81694</xdr:rowOff>
    </xdr:from>
    <xdr:ext cx="534377" cy="259045"/>
    <xdr:sp macro="" textlink="">
      <xdr:nvSpPr>
        <xdr:cNvPr id="593" name="テキスト ボックス 592"/>
        <xdr:cNvSpPr txBox="1"/>
      </xdr:nvSpPr>
      <xdr:spPr>
        <a:xfrm>
          <a:off x="13436111" y="1002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1211</xdr:rowOff>
    </xdr:from>
    <xdr:to>
      <xdr:col>67</xdr:col>
      <xdr:colOff>101600</xdr:colOff>
      <xdr:row>58</xdr:row>
      <xdr:rowOff>102811</xdr:rowOff>
    </xdr:to>
    <xdr:sp macro="" textlink="">
      <xdr:nvSpPr>
        <xdr:cNvPr id="594" name="楕円 593"/>
        <xdr:cNvSpPr/>
      </xdr:nvSpPr>
      <xdr:spPr>
        <a:xfrm>
          <a:off x="12763500" y="99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93938</xdr:rowOff>
    </xdr:from>
    <xdr:ext cx="534377" cy="259045"/>
    <xdr:sp macro="" textlink="">
      <xdr:nvSpPr>
        <xdr:cNvPr id="595" name="テキスト ボックス 594"/>
        <xdr:cNvSpPr txBox="1"/>
      </xdr:nvSpPr>
      <xdr:spPr>
        <a:xfrm>
          <a:off x="12547111" y="1003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44298</xdr:rowOff>
    </xdr:from>
    <xdr:to>
      <xdr:col>85</xdr:col>
      <xdr:colOff>127000</xdr:colOff>
      <xdr:row>79</xdr:row>
      <xdr:rowOff>44450</xdr:rowOff>
    </xdr:to>
    <xdr:cxnSp macro="">
      <xdr:nvCxnSpPr>
        <xdr:cNvPr id="624" name="直線コネクタ 623"/>
        <xdr:cNvCxnSpPr/>
      </xdr:nvCxnSpPr>
      <xdr:spPr>
        <a:xfrm>
          <a:off x="15481300" y="13588848"/>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44117</xdr:rowOff>
    </xdr:from>
    <xdr:to>
      <xdr:col>81</xdr:col>
      <xdr:colOff>50800</xdr:colOff>
      <xdr:row>79</xdr:row>
      <xdr:rowOff>44298</xdr:rowOff>
    </xdr:to>
    <xdr:cxnSp macro="">
      <xdr:nvCxnSpPr>
        <xdr:cNvPr id="627" name="直線コネクタ 626"/>
        <xdr:cNvCxnSpPr/>
      </xdr:nvCxnSpPr>
      <xdr:spPr>
        <a:xfrm>
          <a:off x="14592300" y="13588667"/>
          <a:ext cx="889000"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44117</xdr:rowOff>
    </xdr:from>
    <xdr:to>
      <xdr:col>76</xdr:col>
      <xdr:colOff>114300</xdr:colOff>
      <xdr:row>79</xdr:row>
      <xdr:rowOff>44450</xdr:rowOff>
    </xdr:to>
    <xdr:cxnSp macro="">
      <xdr:nvCxnSpPr>
        <xdr:cNvPr id="630" name="直線コネクタ 629"/>
        <xdr:cNvCxnSpPr/>
      </xdr:nvCxnSpPr>
      <xdr:spPr>
        <a:xfrm flipV="1">
          <a:off x="13703300" y="13588667"/>
          <a:ext cx="889000" cy="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37452</xdr:rowOff>
    </xdr:from>
    <xdr:to>
      <xdr:col>71</xdr:col>
      <xdr:colOff>177800</xdr:colOff>
      <xdr:row>79</xdr:row>
      <xdr:rowOff>44450</xdr:rowOff>
    </xdr:to>
    <xdr:cxnSp macro="">
      <xdr:nvCxnSpPr>
        <xdr:cNvPr id="633" name="直線コネクタ 632"/>
        <xdr:cNvCxnSpPr/>
      </xdr:nvCxnSpPr>
      <xdr:spPr>
        <a:xfrm>
          <a:off x="12814300" y="13582002"/>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249299" cy="259045"/>
    <xdr:sp macro="" textlink="">
      <xdr:nvSpPr>
        <xdr:cNvPr id="644" name="災害復旧費該当値テキスト"/>
        <xdr:cNvSpPr txBox="1"/>
      </xdr:nvSpPr>
      <xdr:spPr>
        <a:xfrm>
          <a:off x="16370300" y="13484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164948</xdr:rowOff>
    </xdr:from>
    <xdr:to>
      <xdr:col>81</xdr:col>
      <xdr:colOff>101600</xdr:colOff>
      <xdr:row>79</xdr:row>
      <xdr:rowOff>95098</xdr:rowOff>
    </xdr:to>
    <xdr:sp macro="" textlink="">
      <xdr:nvSpPr>
        <xdr:cNvPr id="645" name="楕円 644"/>
        <xdr:cNvSpPr/>
      </xdr:nvSpPr>
      <xdr:spPr>
        <a:xfrm>
          <a:off x="15430500" y="135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86225</xdr:rowOff>
    </xdr:from>
    <xdr:ext cx="378565" cy="259045"/>
    <xdr:sp macro="" textlink="">
      <xdr:nvSpPr>
        <xdr:cNvPr id="646" name="テキスト ボックス 645"/>
        <xdr:cNvSpPr txBox="1"/>
      </xdr:nvSpPr>
      <xdr:spPr>
        <a:xfrm>
          <a:off x="15292017" y="1363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164767</xdr:rowOff>
    </xdr:from>
    <xdr:to>
      <xdr:col>76</xdr:col>
      <xdr:colOff>165100</xdr:colOff>
      <xdr:row>79</xdr:row>
      <xdr:rowOff>94917</xdr:rowOff>
    </xdr:to>
    <xdr:sp macro="" textlink="">
      <xdr:nvSpPr>
        <xdr:cNvPr id="647" name="楕円 646"/>
        <xdr:cNvSpPr/>
      </xdr:nvSpPr>
      <xdr:spPr>
        <a:xfrm>
          <a:off x="14541500" y="1353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86044</xdr:rowOff>
    </xdr:from>
    <xdr:ext cx="378565" cy="259045"/>
    <xdr:sp macro="" textlink="">
      <xdr:nvSpPr>
        <xdr:cNvPr id="648" name="テキスト ボックス 647"/>
        <xdr:cNvSpPr txBox="1"/>
      </xdr:nvSpPr>
      <xdr:spPr>
        <a:xfrm>
          <a:off x="14403017" y="13630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158102</xdr:rowOff>
    </xdr:from>
    <xdr:to>
      <xdr:col>67</xdr:col>
      <xdr:colOff>101600</xdr:colOff>
      <xdr:row>79</xdr:row>
      <xdr:rowOff>88252</xdr:rowOff>
    </xdr:to>
    <xdr:sp macro="" textlink="">
      <xdr:nvSpPr>
        <xdr:cNvPr id="651" name="楕円 650"/>
        <xdr:cNvSpPr/>
      </xdr:nvSpPr>
      <xdr:spPr>
        <a:xfrm>
          <a:off x="12763500" y="1353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79379</xdr:rowOff>
    </xdr:from>
    <xdr:ext cx="469744" cy="259045"/>
    <xdr:sp macro="" textlink="">
      <xdr:nvSpPr>
        <xdr:cNvPr id="652" name="テキスト ボックス 651"/>
        <xdr:cNvSpPr txBox="1"/>
      </xdr:nvSpPr>
      <xdr:spPr>
        <a:xfrm>
          <a:off x="12579428" y="1362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119993</xdr:rowOff>
    </xdr:from>
    <xdr:to>
      <xdr:col>85</xdr:col>
      <xdr:colOff>127000</xdr:colOff>
      <xdr:row>97</xdr:row>
      <xdr:rowOff>139574</xdr:rowOff>
    </xdr:to>
    <xdr:cxnSp macro="">
      <xdr:nvCxnSpPr>
        <xdr:cNvPr id="681" name="直線コネクタ 680"/>
        <xdr:cNvCxnSpPr/>
      </xdr:nvCxnSpPr>
      <xdr:spPr>
        <a:xfrm>
          <a:off x="15481300" y="16750643"/>
          <a:ext cx="838200" cy="1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98572</xdr:rowOff>
    </xdr:from>
    <xdr:to>
      <xdr:col>81</xdr:col>
      <xdr:colOff>50800</xdr:colOff>
      <xdr:row>97</xdr:row>
      <xdr:rowOff>119993</xdr:rowOff>
    </xdr:to>
    <xdr:cxnSp macro="">
      <xdr:nvCxnSpPr>
        <xdr:cNvPr id="684" name="直線コネクタ 683"/>
        <xdr:cNvCxnSpPr/>
      </xdr:nvCxnSpPr>
      <xdr:spPr>
        <a:xfrm>
          <a:off x="14592300" y="16729222"/>
          <a:ext cx="889000" cy="2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77986</xdr:rowOff>
    </xdr:from>
    <xdr:to>
      <xdr:col>76</xdr:col>
      <xdr:colOff>114300</xdr:colOff>
      <xdr:row>97</xdr:row>
      <xdr:rowOff>98572</xdr:rowOff>
    </xdr:to>
    <xdr:cxnSp macro="">
      <xdr:nvCxnSpPr>
        <xdr:cNvPr id="687" name="直線コネクタ 686"/>
        <xdr:cNvCxnSpPr/>
      </xdr:nvCxnSpPr>
      <xdr:spPr>
        <a:xfrm>
          <a:off x="13703300" y="16708636"/>
          <a:ext cx="889000" cy="2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77986</xdr:rowOff>
    </xdr:from>
    <xdr:to>
      <xdr:col>71</xdr:col>
      <xdr:colOff>177800</xdr:colOff>
      <xdr:row>97</xdr:row>
      <xdr:rowOff>84251</xdr:rowOff>
    </xdr:to>
    <xdr:cxnSp macro="">
      <xdr:nvCxnSpPr>
        <xdr:cNvPr id="690" name="直線コネクタ 689"/>
        <xdr:cNvCxnSpPr/>
      </xdr:nvCxnSpPr>
      <xdr:spPr>
        <a:xfrm flipV="1">
          <a:off x="12814300" y="16708636"/>
          <a:ext cx="889000" cy="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2" name="テキスト ボックス 691"/>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151661</xdr:rowOff>
    </xdr:from>
    <xdr:ext cx="599010" cy="259045"/>
    <xdr:sp macro="" textlink="">
      <xdr:nvSpPr>
        <xdr:cNvPr id="694" name="テキスト ボックス 693"/>
        <xdr:cNvSpPr txBox="1"/>
      </xdr:nvSpPr>
      <xdr:spPr>
        <a:xfrm>
          <a:off x="12514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88774</xdr:rowOff>
    </xdr:from>
    <xdr:to>
      <xdr:col>85</xdr:col>
      <xdr:colOff>177800</xdr:colOff>
      <xdr:row>98</xdr:row>
      <xdr:rowOff>18924</xdr:rowOff>
    </xdr:to>
    <xdr:sp macro="" textlink="">
      <xdr:nvSpPr>
        <xdr:cNvPr id="700" name="楕円 699"/>
        <xdr:cNvSpPr/>
      </xdr:nvSpPr>
      <xdr:spPr>
        <a:xfrm>
          <a:off x="16268700" y="1671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67201</xdr:rowOff>
    </xdr:from>
    <xdr:ext cx="599010" cy="259045"/>
    <xdr:sp macro="" textlink="">
      <xdr:nvSpPr>
        <xdr:cNvPr id="701" name="公債費該当値テキスト"/>
        <xdr:cNvSpPr txBox="1"/>
      </xdr:nvSpPr>
      <xdr:spPr>
        <a:xfrm>
          <a:off x="16370300" y="1669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69193</xdr:rowOff>
    </xdr:from>
    <xdr:to>
      <xdr:col>81</xdr:col>
      <xdr:colOff>101600</xdr:colOff>
      <xdr:row>97</xdr:row>
      <xdr:rowOff>170793</xdr:rowOff>
    </xdr:to>
    <xdr:sp macro="" textlink="">
      <xdr:nvSpPr>
        <xdr:cNvPr id="702" name="楕円 701"/>
        <xdr:cNvSpPr/>
      </xdr:nvSpPr>
      <xdr:spPr>
        <a:xfrm>
          <a:off x="15430500" y="1669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161920</xdr:rowOff>
    </xdr:from>
    <xdr:ext cx="599010" cy="259045"/>
    <xdr:sp macro="" textlink="">
      <xdr:nvSpPr>
        <xdr:cNvPr id="703" name="テキスト ボックス 702"/>
        <xdr:cNvSpPr txBox="1"/>
      </xdr:nvSpPr>
      <xdr:spPr>
        <a:xfrm>
          <a:off x="15181795" y="1679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47772</xdr:rowOff>
    </xdr:from>
    <xdr:to>
      <xdr:col>76</xdr:col>
      <xdr:colOff>165100</xdr:colOff>
      <xdr:row>97</xdr:row>
      <xdr:rowOff>149372</xdr:rowOff>
    </xdr:to>
    <xdr:sp macro="" textlink="">
      <xdr:nvSpPr>
        <xdr:cNvPr id="704" name="楕円 703"/>
        <xdr:cNvSpPr/>
      </xdr:nvSpPr>
      <xdr:spPr>
        <a:xfrm>
          <a:off x="14541500" y="166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140499</xdr:rowOff>
    </xdr:from>
    <xdr:ext cx="599010" cy="259045"/>
    <xdr:sp macro="" textlink="">
      <xdr:nvSpPr>
        <xdr:cNvPr id="705" name="テキスト ボックス 704"/>
        <xdr:cNvSpPr txBox="1"/>
      </xdr:nvSpPr>
      <xdr:spPr>
        <a:xfrm>
          <a:off x="14292795" y="167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27186</xdr:rowOff>
    </xdr:from>
    <xdr:to>
      <xdr:col>72</xdr:col>
      <xdr:colOff>38100</xdr:colOff>
      <xdr:row>97</xdr:row>
      <xdr:rowOff>128786</xdr:rowOff>
    </xdr:to>
    <xdr:sp macro="" textlink="">
      <xdr:nvSpPr>
        <xdr:cNvPr id="706" name="楕円 705"/>
        <xdr:cNvSpPr/>
      </xdr:nvSpPr>
      <xdr:spPr>
        <a:xfrm>
          <a:off x="13652500" y="166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145313</xdr:rowOff>
    </xdr:from>
    <xdr:ext cx="599010" cy="259045"/>
    <xdr:sp macro="" textlink="">
      <xdr:nvSpPr>
        <xdr:cNvPr id="707" name="テキスト ボックス 706"/>
        <xdr:cNvSpPr txBox="1"/>
      </xdr:nvSpPr>
      <xdr:spPr>
        <a:xfrm>
          <a:off x="13403795" y="1643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33451</xdr:rowOff>
    </xdr:from>
    <xdr:to>
      <xdr:col>67</xdr:col>
      <xdr:colOff>101600</xdr:colOff>
      <xdr:row>97</xdr:row>
      <xdr:rowOff>135051</xdr:rowOff>
    </xdr:to>
    <xdr:sp macro="" textlink="">
      <xdr:nvSpPr>
        <xdr:cNvPr id="708" name="楕円 707"/>
        <xdr:cNvSpPr/>
      </xdr:nvSpPr>
      <xdr:spPr>
        <a:xfrm>
          <a:off x="12763500" y="1666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151578</xdr:rowOff>
    </xdr:from>
    <xdr:ext cx="599010" cy="259045"/>
    <xdr:sp macro="" textlink="">
      <xdr:nvSpPr>
        <xdr:cNvPr id="709" name="テキスト ボックス 708"/>
        <xdr:cNvSpPr txBox="1"/>
      </xdr:nvSpPr>
      <xdr:spPr>
        <a:xfrm>
          <a:off x="12514795" y="1643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公債費については、住民一人当たり</a:t>
          </a:r>
          <a:r>
            <a:rPr kumimoji="1" lang="en-US" altLang="ja-JP" sz="1100">
              <a:solidFill>
                <a:schemeClr val="dk1"/>
              </a:solidFill>
              <a:effectLst/>
              <a:latin typeface="+mn-lt"/>
              <a:ea typeface="+mn-ea"/>
              <a:cs typeface="+mn-cs"/>
            </a:rPr>
            <a:t>130,066</a:t>
          </a:r>
          <a:r>
            <a:rPr kumimoji="1" lang="ja-JP" altLang="ja-JP" sz="1100">
              <a:solidFill>
                <a:schemeClr val="dk1"/>
              </a:solidFill>
              <a:effectLst/>
              <a:latin typeface="+mn-lt"/>
              <a:ea typeface="+mn-ea"/>
              <a:cs typeface="+mn-cs"/>
            </a:rPr>
            <a:t>円となっており、過去に実施した大型事業の影響で地方債残高が膨らんでいたが、投資的事業の抑制を図り、新規地方債の発行を計画的に行い縮減に努めてきた。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また労働費が類似団体平均を上回っているのは、冬期雇用対策事業を進めているためである。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町立老人ホーム建設</a:t>
          </a:r>
          <a:r>
            <a:rPr kumimoji="1" lang="ja-JP" altLang="en-US" sz="1100">
              <a:solidFill>
                <a:schemeClr val="dk1"/>
              </a:solidFill>
              <a:effectLst/>
              <a:latin typeface="+mn-lt"/>
              <a:ea typeface="+mn-ea"/>
              <a:cs typeface="+mn-cs"/>
            </a:rPr>
            <a:t>本工事が終了したため、</a:t>
          </a:r>
          <a:r>
            <a:rPr kumimoji="1" lang="ja-JP" altLang="ja-JP" sz="1100">
              <a:solidFill>
                <a:schemeClr val="dk1"/>
              </a:solidFill>
              <a:effectLst/>
              <a:latin typeface="+mn-lt"/>
              <a:ea typeface="+mn-ea"/>
              <a:cs typeface="+mn-cs"/>
            </a:rPr>
            <a:t>民生費については、</a:t>
          </a:r>
          <a:r>
            <a:rPr kumimoji="1" lang="ja-JP" altLang="en-US" sz="1100">
              <a:solidFill>
                <a:schemeClr val="dk1"/>
              </a:solidFill>
              <a:effectLst/>
              <a:latin typeface="+mn-lt"/>
              <a:ea typeface="+mn-ea"/>
              <a:cs typeface="+mn-cs"/>
            </a:rPr>
            <a:t>前年度より減少</a:t>
          </a:r>
          <a:r>
            <a:rPr kumimoji="1" lang="ja-JP" altLang="ja-JP" sz="1100">
              <a:solidFill>
                <a:schemeClr val="dk1"/>
              </a:solidFill>
              <a:effectLst/>
              <a:latin typeface="+mn-lt"/>
              <a:ea typeface="+mn-ea"/>
              <a:cs typeface="+mn-cs"/>
            </a:rPr>
            <a:t>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北海道増毛町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財政運営プランに基づく財政運営を行い、実質収支額は継続的に黒字を確保しており、実質単年度収支は</a:t>
          </a:r>
          <a:r>
            <a:rPr kumimoji="1" lang="en-US" altLang="ja-JP" sz="1100">
              <a:solidFill>
                <a:schemeClr val="dk1"/>
              </a:solidFill>
              <a:effectLst/>
              <a:latin typeface="+mn-lt"/>
              <a:ea typeface="+mn-ea"/>
              <a:cs typeface="+mn-cs"/>
            </a:rPr>
            <a:t>3.18</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財政調整基金残高は、前年度決算剰余金の</a:t>
          </a:r>
          <a:r>
            <a:rPr kumimoji="1" lang="ja-JP" altLang="en-US" sz="1100">
              <a:solidFill>
                <a:schemeClr val="dk1"/>
              </a:solidFill>
              <a:effectLst/>
              <a:latin typeface="+mn-lt"/>
              <a:ea typeface="+mn-ea"/>
              <a:cs typeface="+mn-cs"/>
            </a:rPr>
            <a:t>を行い、</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2.45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北海道増毛町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全会計で黒字決算であり連結実質赤字比率は発生していない。</a:t>
          </a:r>
          <a:endParaRPr lang="ja-JP" altLang="ja-JP">
            <a:effectLst/>
          </a:endParaRPr>
        </a:p>
        <a:p>
          <a:r>
            <a:rPr kumimoji="1" lang="ja-JP" altLang="ja-JP" sz="1100">
              <a:solidFill>
                <a:schemeClr val="dk1"/>
              </a:solidFill>
              <a:effectLst/>
              <a:latin typeface="+mn-lt"/>
              <a:ea typeface="+mn-ea"/>
              <a:cs typeface="+mn-cs"/>
            </a:rPr>
            <a:t>現状、一般会計は基金等の保有残高により安定した財政運営を堅持できるが、特別会計では一般会計からの繰出金によって収支の均衡を保っている運営状況にあることから、今後は制度内容の見直しや業務の効率化等によって経営の健全化を図る必要がある。</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北海道増毛町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年度の地方債償還額のピーク以降、増毛町財政改革方針に基づき、投資的事業を抑制してきたことから、元利償還金は年々減少傾向にある。今後も新規地方債発行にあたっては財政状況を勘案し、計画的な発行に努めるなど公債費の縮減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末現在高は</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百万円であり、</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年度の普通交付税に算入された臨時財政対策債償還基金費を積立てたものである。</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満期一括償還地方債の活用はなし。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北海道増毛町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将来負担額よりも充当可能基金残高等が上回っているため、将来負担比率は発生していない。</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年度基金残高については、財産運用収入や決算余剰金の積立等により増加した。</a:t>
          </a:r>
          <a:endParaRPr lang="ja-JP" altLang="ja-JP" sz="1400">
            <a:effectLst/>
          </a:endParaRPr>
        </a:p>
        <a:p>
          <a:r>
            <a:rPr kumimoji="1" lang="ja-JP" altLang="ja-JP" sz="1100">
              <a:solidFill>
                <a:schemeClr val="dk1"/>
              </a:solidFill>
              <a:effectLst/>
              <a:latin typeface="+mn-lt"/>
              <a:ea typeface="+mn-ea"/>
              <a:cs typeface="+mn-cs"/>
            </a:rPr>
            <a:t>今後は公共施設の改修・更新・長寿命化に係る大型事業等の財源として計画的に基金資金を活用しながら、健全な財政運営の原資として適正な運用に努める方針であり、将来負担額が発生しない財政運営を維持できるものと推測す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北海道増毛町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財政運営プランに基づき前年度決算剰余金等</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百万円を「財政調整基金」へ、ふるさと納税に係る</a:t>
          </a:r>
          <a:r>
            <a:rPr kumimoji="1" lang="en-US" altLang="ja-JP" sz="1100">
              <a:solidFill>
                <a:schemeClr val="dk1"/>
              </a:solidFill>
              <a:effectLst/>
              <a:latin typeface="+mn-lt"/>
              <a:ea typeface="+mn-ea"/>
              <a:cs typeface="+mn-cs"/>
            </a:rPr>
            <a:t>275</a:t>
          </a:r>
          <a:r>
            <a:rPr kumimoji="1" lang="ja-JP" altLang="ja-JP" sz="1100">
              <a:solidFill>
                <a:schemeClr val="dk1"/>
              </a:solidFill>
              <a:effectLst/>
              <a:latin typeface="+mn-lt"/>
              <a:ea typeface="+mn-ea"/>
              <a:cs typeface="+mn-cs"/>
            </a:rPr>
            <a:t>百万円を「頑張れ増毛応援基金」へ、公共施設整備に係る</a:t>
          </a:r>
          <a:r>
            <a:rPr kumimoji="1" lang="en-US" altLang="ja-JP" sz="1100">
              <a:solidFill>
                <a:schemeClr val="dk1"/>
              </a:solidFill>
              <a:effectLst/>
              <a:latin typeface="+mn-lt"/>
              <a:ea typeface="+mn-ea"/>
              <a:cs typeface="+mn-cs"/>
            </a:rPr>
            <a:t>151</a:t>
          </a:r>
          <a:r>
            <a:rPr kumimoji="1" lang="ja-JP" altLang="ja-JP" sz="1100">
              <a:solidFill>
                <a:schemeClr val="dk1"/>
              </a:solidFill>
              <a:effectLst/>
              <a:latin typeface="+mn-lt"/>
              <a:ea typeface="+mn-ea"/>
              <a:cs typeface="+mn-cs"/>
            </a:rPr>
            <a:t>百万円を「公共施設整備基金」に、森林環境譲与税</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百万円を「森林環境譲与税活用基金」へ積立てた。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一方で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「地域</a:t>
          </a:r>
          <a:r>
            <a:rPr kumimoji="1" lang="ja-JP" altLang="en-US" sz="1100">
              <a:solidFill>
                <a:schemeClr val="dk1"/>
              </a:solidFill>
              <a:effectLst/>
              <a:latin typeface="+mn-lt"/>
              <a:ea typeface="+mn-ea"/>
              <a:cs typeface="+mn-cs"/>
            </a:rPr>
            <a:t>福祉</a:t>
          </a:r>
          <a:r>
            <a:rPr kumimoji="1" lang="ja-JP" altLang="ja-JP" sz="1100">
              <a:solidFill>
                <a:schemeClr val="dk1"/>
              </a:solidFill>
              <a:effectLst/>
              <a:latin typeface="+mn-lt"/>
              <a:ea typeface="+mn-ea"/>
              <a:cs typeface="+mn-cs"/>
            </a:rPr>
            <a:t>基金」</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百万円、「頑張れ増毛応援基金」</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百万円、「ＪＲ留萌線代替輸送確保基金」</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百万円、「森林環境譲与税活用基金」</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百万円を取崩し各事業に充</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た。</a:t>
          </a:r>
          <a:endParaRPr lang="ja-JP" altLang="ja-JP" sz="1400">
            <a:effectLst/>
          </a:endParaRPr>
        </a:p>
        <a:p>
          <a:r>
            <a:rPr kumimoji="1" lang="ja-JP" altLang="ja-JP" sz="1100">
              <a:solidFill>
                <a:schemeClr val="dk1"/>
              </a:solidFill>
              <a:effectLst/>
              <a:latin typeface="+mn-lt"/>
              <a:ea typeface="+mn-ea"/>
              <a:cs typeface="+mn-cs"/>
            </a:rPr>
            <a:t>　　結果、基金全体として</a:t>
          </a:r>
          <a:r>
            <a:rPr kumimoji="1" lang="en-US" altLang="ja-JP" sz="1100">
              <a:solidFill>
                <a:schemeClr val="dk1"/>
              </a:solidFill>
              <a:effectLst/>
              <a:latin typeface="+mn-lt"/>
              <a:ea typeface="+mn-ea"/>
              <a:cs typeface="+mn-cs"/>
            </a:rPr>
            <a:t>330</a:t>
          </a:r>
          <a:r>
            <a:rPr kumimoji="1" lang="ja-JP" altLang="ja-JP" sz="1100">
              <a:solidFill>
                <a:schemeClr val="dk1"/>
              </a:solidFill>
              <a:effectLst/>
              <a:latin typeface="+mn-lt"/>
              <a:ea typeface="+mn-ea"/>
              <a:cs typeface="+mn-cs"/>
            </a:rPr>
            <a:t>百万円の増となった。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今後も財政運営プランに基づき前年度決算剰余金を積立てる予定だが、老朽化した公共施設等の建替の普通建設事業が控えているため、</a:t>
          </a:r>
          <a:endParaRPr lang="ja-JP" altLang="ja-JP" sz="1400">
            <a:effectLst/>
          </a:endParaRPr>
        </a:p>
        <a:p>
          <a:r>
            <a:rPr kumimoji="1" lang="ja-JP" altLang="ja-JP" sz="1100">
              <a:solidFill>
                <a:schemeClr val="dk1"/>
              </a:solidFill>
              <a:effectLst/>
              <a:latin typeface="+mn-lt"/>
              <a:ea typeface="+mn-ea"/>
              <a:cs typeface="+mn-cs"/>
            </a:rPr>
            <a:t>　目的に合った取崩しも計画的に行い適正管理に努める。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・頑張れ増毛応援基金：「頑張れ増毛応援寄附金」（ふるさと納税）を原資として、寄附者が指定する事業に充て個性あるふるさとづくりに資する施策の推進</a:t>
          </a:r>
          <a:endParaRPr lang="ja-JP" altLang="ja-JP" sz="1400">
            <a:effectLst/>
          </a:endParaRPr>
        </a:p>
        <a:p>
          <a:r>
            <a:rPr kumimoji="1" lang="ja-JP" altLang="ja-JP" sz="1100">
              <a:solidFill>
                <a:schemeClr val="dk1"/>
              </a:solidFill>
              <a:effectLst/>
              <a:latin typeface="+mn-lt"/>
              <a:ea typeface="+mn-ea"/>
              <a:cs typeface="+mn-cs"/>
            </a:rPr>
            <a:t>　　・地域振興基金：地域の特性を活かした個性豊かなまちづくりを推進するための施策の推進</a:t>
          </a:r>
          <a:endParaRPr lang="ja-JP" altLang="ja-JP" sz="1400">
            <a:effectLst/>
          </a:endParaRPr>
        </a:p>
        <a:p>
          <a:r>
            <a:rPr kumimoji="1" lang="ja-JP" altLang="ja-JP" sz="1100">
              <a:solidFill>
                <a:schemeClr val="dk1"/>
              </a:solidFill>
              <a:effectLst/>
              <a:latin typeface="+mn-lt"/>
              <a:ea typeface="+mn-ea"/>
              <a:cs typeface="+mn-cs"/>
            </a:rPr>
            <a:t>　　・地域福祉基金：在宅福祉の普及及び向上、健康及び生きがいづくりのための必要な事業の推進</a:t>
          </a:r>
          <a:endParaRPr lang="ja-JP" altLang="ja-JP" sz="1400">
            <a:effectLst/>
          </a:endParaRPr>
        </a:p>
        <a:p>
          <a:r>
            <a:rPr kumimoji="1" lang="ja-JP" altLang="ja-JP" sz="1100">
              <a:solidFill>
                <a:schemeClr val="dk1"/>
              </a:solidFill>
              <a:effectLst/>
              <a:latin typeface="+mn-lt"/>
              <a:ea typeface="+mn-ea"/>
              <a:cs typeface="+mn-cs"/>
            </a:rPr>
            <a:t>　　・公共施設整備等基金：公共施設整備の財源とする</a:t>
          </a:r>
          <a:endParaRPr lang="ja-JP" altLang="ja-JP" sz="1400">
            <a:effectLst/>
          </a:endParaRPr>
        </a:p>
        <a:p>
          <a:r>
            <a:rPr kumimoji="1" lang="ja-JP" altLang="ja-JP" sz="1100">
              <a:solidFill>
                <a:schemeClr val="dk1"/>
              </a:solidFill>
              <a:effectLst/>
              <a:latin typeface="+mn-lt"/>
              <a:ea typeface="+mn-ea"/>
              <a:cs typeface="+mn-cs"/>
            </a:rPr>
            <a:t>　　・ＪＲ留萌線代替輸送確保基金：ＪＲ留萌線（留萌・増毛間）廃止に伴う代替輸送事業の推進</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・頑張れ増毛応援基金：寄附者の各種指定事業の財源として</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百万円を充当した一方で、寄附金から</a:t>
          </a:r>
          <a:r>
            <a:rPr kumimoji="1" lang="en-US" altLang="ja-JP" sz="1100">
              <a:solidFill>
                <a:schemeClr val="dk1"/>
              </a:solidFill>
              <a:effectLst/>
              <a:latin typeface="+mn-lt"/>
              <a:ea typeface="+mn-ea"/>
              <a:cs typeface="+mn-cs"/>
            </a:rPr>
            <a:t>275</a:t>
          </a:r>
          <a:r>
            <a:rPr kumimoji="1" lang="ja-JP" altLang="ja-JP" sz="1100">
              <a:solidFill>
                <a:schemeClr val="dk1"/>
              </a:solidFill>
              <a:effectLst/>
              <a:latin typeface="+mn-lt"/>
              <a:ea typeface="+mn-ea"/>
              <a:cs typeface="+mn-cs"/>
            </a:rPr>
            <a:t>百万円を積立てたことにより、差引</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百万円の増加</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・地域振興基金：</a:t>
          </a:r>
          <a:r>
            <a:rPr kumimoji="1" lang="ja-JP" altLang="en-US" sz="1100">
              <a:solidFill>
                <a:schemeClr val="dk1"/>
              </a:solidFill>
              <a:effectLst/>
              <a:latin typeface="+mn-lt"/>
              <a:ea typeface="+mn-ea"/>
              <a:cs typeface="+mn-cs"/>
            </a:rPr>
            <a:t>増減なし</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・地域福祉基金</a:t>
          </a:r>
          <a:r>
            <a:rPr kumimoji="1" lang="ja-JP" altLang="en-US" sz="1100">
              <a:solidFill>
                <a:schemeClr val="dk1"/>
              </a:solidFill>
              <a:effectLst/>
              <a:latin typeface="+mn-lt"/>
              <a:ea typeface="+mn-ea"/>
              <a:cs typeface="+mn-cs"/>
            </a:rPr>
            <a:t>：老人福祉センターの施設整備財源とするため</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百万円を充当したことにより減少。</a:t>
          </a:r>
          <a:endParaRPr lang="ja-JP" altLang="ja-JP" sz="1400">
            <a:effectLst/>
          </a:endParaRPr>
        </a:p>
        <a:p>
          <a:r>
            <a:rPr kumimoji="1" lang="ja-JP" altLang="ja-JP" sz="1100">
              <a:solidFill>
                <a:schemeClr val="dk1"/>
              </a:solidFill>
              <a:effectLst/>
              <a:latin typeface="+mn-lt"/>
              <a:ea typeface="+mn-ea"/>
              <a:cs typeface="+mn-cs"/>
            </a:rPr>
            <a:t>　　・公共施設整備等基金：今後の施設整備の財源とするため、</a:t>
          </a:r>
          <a:r>
            <a:rPr kumimoji="1" lang="en-US" altLang="ja-JP" sz="1100">
              <a:solidFill>
                <a:schemeClr val="dk1"/>
              </a:solidFill>
              <a:effectLst/>
              <a:latin typeface="+mn-lt"/>
              <a:ea typeface="+mn-ea"/>
              <a:cs typeface="+mn-cs"/>
            </a:rPr>
            <a:t>151</a:t>
          </a:r>
          <a:r>
            <a:rPr kumimoji="1" lang="ja-JP" altLang="ja-JP" sz="1100">
              <a:solidFill>
                <a:schemeClr val="dk1"/>
              </a:solidFill>
              <a:effectLst/>
              <a:latin typeface="+mn-lt"/>
              <a:ea typeface="+mn-ea"/>
              <a:cs typeface="+mn-cs"/>
            </a:rPr>
            <a:t>百万円を積立てた</a:t>
          </a:r>
          <a:endParaRPr lang="ja-JP" altLang="ja-JP" sz="1400">
            <a:effectLst/>
          </a:endParaRPr>
        </a:p>
        <a:p>
          <a:r>
            <a:rPr kumimoji="1" lang="ja-JP" altLang="ja-JP" sz="1100">
              <a:solidFill>
                <a:schemeClr val="dk1"/>
              </a:solidFill>
              <a:effectLst/>
              <a:latin typeface="+mn-lt"/>
              <a:ea typeface="+mn-ea"/>
              <a:cs typeface="+mn-cs"/>
            </a:rPr>
            <a:t>　　・ＪＲ留萌線代替輸送確保基金：ＪＲ代替輸送事業の財源として</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百万円を充当したことにより減少</a:t>
          </a:r>
          <a:endParaRPr lang="ja-JP" altLang="ja-JP" sz="1400">
            <a:effectLst/>
          </a:endParaRPr>
        </a:p>
        <a:p>
          <a:r>
            <a:rPr kumimoji="1" lang="ja-JP" altLang="ja-JP" sz="1100">
              <a:solidFill>
                <a:schemeClr val="dk1"/>
              </a:solidFill>
              <a:effectLst/>
              <a:latin typeface="+mn-lt"/>
              <a:ea typeface="+mn-ea"/>
              <a:cs typeface="+mn-cs"/>
            </a:rPr>
            <a:t>　　（今後の方針）</a:t>
          </a:r>
          <a:endParaRPr lang="ja-JP" altLang="ja-JP" sz="1400">
            <a:effectLst/>
          </a:endParaRPr>
        </a:p>
        <a:p>
          <a:r>
            <a:rPr kumimoji="1" lang="ja-JP" altLang="ja-JP" sz="1100">
              <a:solidFill>
                <a:schemeClr val="dk1"/>
              </a:solidFill>
              <a:effectLst/>
              <a:latin typeface="+mn-lt"/>
              <a:ea typeface="+mn-ea"/>
              <a:cs typeface="+mn-cs"/>
            </a:rPr>
            <a:t>　　・頑張れ増毛応援基金：寄附者の指定事業を実施するため積立てし、各種事業の財源としていく</a:t>
          </a:r>
          <a:endParaRPr lang="ja-JP" altLang="ja-JP" sz="1400">
            <a:effectLst/>
          </a:endParaRPr>
        </a:p>
        <a:p>
          <a:r>
            <a:rPr kumimoji="1" lang="ja-JP" altLang="ja-JP" sz="1100">
              <a:solidFill>
                <a:schemeClr val="dk1"/>
              </a:solidFill>
              <a:effectLst/>
              <a:latin typeface="+mn-lt"/>
              <a:ea typeface="+mn-ea"/>
              <a:cs typeface="+mn-cs"/>
            </a:rPr>
            <a:t>　　・地域振興基金：使途目的に合致する事業・施策の財源として計画的に充当していく</a:t>
          </a:r>
          <a:endParaRPr lang="ja-JP" altLang="ja-JP" sz="1400">
            <a:effectLst/>
          </a:endParaRPr>
        </a:p>
        <a:p>
          <a:r>
            <a:rPr kumimoji="1" lang="ja-JP" altLang="ja-JP" sz="1100">
              <a:solidFill>
                <a:schemeClr val="dk1"/>
              </a:solidFill>
              <a:effectLst/>
              <a:latin typeface="+mn-lt"/>
              <a:ea typeface="+mn-ea"/>
              <a:cs typeface="+mn-cs"/>
            </a:rPr>
            <a:t>　　・地域福祉基金：使途目的に合致する事業・施策の財源として計画的に充当していく</a:t>
          </a:r>
          <a:endParaRPr lang="ja-JP" altLang="ja-JP" sz="1400">
            <a:effectLst/>
          </a:endParaRPr>
        </a:p>
        <a:p>
          <a:r>
            <a:rPr kumimoji="1" lang="ja-JP" altLang="ja-JP" sz="1100">
              <a:solidFill>
                <a:schemeClr val="dk1"/>
              </a:solidFill>
              <a:effectLst/>
              <a:latin typeface="+mn-lt"/>
              <a:ea typeface="+mn-ea"/>
              <a:cs typeface="+mn-cs"/>
            </a:rPr>
            <a:t>　　・公共施設整備等基金：今後予定されている庁舎建替の財源とする</a:t>
          </a:r>
          <a:endParaRPr lang="ja-JP" altLang="ja-JP" sz="1400">
            <a:effectLst/>
          </a:endParaRPr>
        </a:p>
        <a:p>
          <a:r>
            <a:rPr kumimoji="1" lang="ja-JP" altLang="ja-JP" sz="1100">
              <a:solidFill>
                <a:schemeClr val="dk1"/>
              </a:solidFill>
              <a:effectLst/>
              <a:latin typeface="+mn-lt"/>
              <a:ea typeface="+mn-ea"/>
              <a:cs typeface="+mn-cs"/>
            </a:rPr>
            <a:t>　　・ＪＲ留萌線代替輸送確保基金：使途目的に合致する事業・施策の財源として計画的に充当していく</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財政運営プランに基づき前年度余剰金</a:t>
          </a:r>
          <a:r>
            <a:rPr kumimoji="1" lang="ja-JP" altLang="en-US"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百万円を積立てた。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予測不能な事態や災害への対応として備えるが、基金の使途の明確化を図るため個々の特定目的基金へ組み替えを予定している。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R5</a:t>
          </a:r>
          <a:r>
            <a:rPr kumimoji="1" lang="ja-JP" altLang="en-US" sz="1100">
              <a:solidFill>
                <a:schemeClr val="dk1"/>
              </a:solidFill>
              <a:effectLst/>
              <a:latin typeface="+mn-lt"/>
              <a:ea typeface="+mn-ea"/>
              <a:cs typeface="+mn-cs"/>
            </a:rPr>
            <a:t>年度の普通交付税に算入された臨時財政対策債償還基金費</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百万円を積立てた。</a:t>
          </a:r>
          <a:endParaRPr lang="ja-JP" altLang="ja-JP">
            <a:effectLst/>
          </a:endParaRPr>
        </a:p>
        <a:p>
          <a:pPr eaLnBrk="1" fontAlgn="auto" latinLnBrk="0" hangingPunct="1"/>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国からの指示があれば適切に積み立てる。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5612908</v>
      </c>
      <c r="BO4" s="449"/>
      <c r="BP4" s="449"/>
      <c r="BQ4" s="449"/>
      <c r="BR4" s="449"/>
      <c r="BS4" s="449"/>
      <c r="BT4" s="449"/>
      <c r="BU4" s="450"/>
      <c r="BV4" s="448">
        <v>6708243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8.8000000000000007</v>
      </c>
      <c r="CU4" s="589"/>
      <c r="CV4" s="589"/>
      <c r="CW4" s="589"/>
      <c r="CX4" s="589"/>
      <c r="CY4" s="589"/>
      <c r="CZ4" s="589"/>
      <c r="DA4" s="590"/>
      <c r="DB4" s="588">
        <v>5.8</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5330427</v>
      </c>
      <c r="BO5" s="420"/>
      <c r="BP5" s="420"/>
      <c r="BQ5" s="420"/>
      <c r="BR5" s="420"/>
      <c r="BS5" s="420"/>
      <c r="BT5" s="420"/>
      <c r="BU5" s="421"/>
      <c r="BV5" s="419">
        <v>6533725</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72.7</v>
      </c>
      <c r="CU5" s="417"/>
      <c r="CV5" s="417"/>
      <c r="CW5" s="417"/>
      <c r="CX5" s="417"/>
      <c r="CY5" s="417"/>
      <c r="CZ5" s="417"/>
      <c r="DA5" s="418"/>
      <c r="DB5" s="416">
        <v>75.5</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282481</v>
      </c>
      <c r="BO6" s="420"/>
      <c r="BP6" s="420"/>
      <c r="BQ6" s="420"/>
      <c r="BR6" s="420"/>
      <c r="BS6" s="420"/>
      <c r="BT6" s="420"/>
      <c r="BU6" s="421"/>
      <c r="BV6" s="419">
        <v>174518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72.7</v>
      </c>
      <c r="CU6" s="563"/>
      <c r="CV6" s="563"/>
      <c r="CW6" s="563"/>
      <c r="CX6" s="563"/>
      <c r="CY6" s="563"/>
      <c r="CZ6" s="563"/>
      <c r="DA6" s="564"/>
      <c r="DB6" s="562">
        <v>76.099999999999994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13097</v>
      </c>
      <c r="BO7" s="420"/>
      <c r="BP7" s="420"/>
      <c r="BQ7" s="420"/>
      <c r="BR7" s="420"/>
      <c r="BS7" s="420"/>
      <c r="BT7" s="420"/>
      <c r="BU7" s="421"/>
      <c r="BV7" s="419">
        <v>0</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3046211</v>
      </c>
      <c r="CU7" s="420"/>
      <c r="CV7" s="420"/>
      <c r="CW7" s="420"/>
      <c r="CX7" s="420"/>
      <c r="CY7" s="420"/>
      <c r="CZ7" s="420"/>
      <c r="DA7" s="421"/>
      <c r="DB7" s="419">
        <v>3000132</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269384</v>
      </c>
      <c r="BO8" s="420"/>
      <c r="BP8" s="420"/>
      <c r="BQ8" s="420"/>
      <c r="BR8" s="420"/>
      <c r="BS8" s="420"/>
      <c r="BT8" s="420"/>
      <c r="BU8" s="421"/>
      <c r="BV8" s="419">
        <v>174518</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0.15</v>
      </c>
      <c r="CU8" s="523"/>
      <c r="CV8" s="523"/>
      <c r="CW8" s="523"/>
      <c r="CX8" s="523"/>
      <c r="CY8" s="523"/>
      <c r="CZ8" s="523"/>
      <c r="DA8" s="524"/>
      <c r="DB8" s="522">
        <v>0.15</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3908</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94866</v>
      </c>
      <c r="BO9" s="420"/>
      <c r="BP9" s="420"/>
      <c r="BQ9" s="420"/>
      <c r="BR9" s="420"/>
      <c r="BS9" s="420"/>
      <c r="BT9" s="420"/>
      <c r="BU9" s="421"/>
      <c r="BV9" s="419">
        <v>-41971</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12.4</v>
      </c>
      <c r="CU9" s="417"/>
      <c r="CV9" s="417"/>
      <c r="CW9" s="417"/>
      <c r="CX9" s="417"/>
      <c r="CY9" s="417"/>
      <c r="CZ9" s="417"/>
      <c r="DA9" s="418"/>
      <c r="DB9" s="416">
        <v>12.2</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4497</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1997</v>
      </c>
      <c r="BO10" s="420"/>
      <c r="BP10" s="420"/>
      <c r="BQ10" s="420"/>
      <c r="BR10" s="420"/>
      <c r="BS10" s="420"/>
      <c r="BT10" s="420"/>
      <c r="BU10" s="421"/>
      <c r="BV10" s="419">
        <v>1366</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3725</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373519</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3612</v>
      </c>
      <c r="S13" s="507"/>
      <c r="T13" s="507"/>
      <c r="U13" s="507"/>
      <c r="V13" s="508"/>
      <c r="W13" s="509" t="s">
        <v>131</v>
      </c>
      <c r="X13" s="405"/>
      <c r="Y13" s="405"/>
      <c r="Z13" s="405"/>
      <c r="AA13" s="405"/>
      <c r="AB13" s="406"/>
      <c r="AC13" s="372">
        <v>411</v>
      </c>
      <c r="AD13" s="373"/>
      <c r="AE13" s="373"/>
      <c r="AF13" s="373"/>
      <c r="AG13" s="374"/>
      <c r="AH13" s="372">
        <v>505</v>
      </c>
      <c r="AI13" s="373"/>
      <c r="AJ13" s="373"/>
      <c r="AK13" s="373"/>
      <c r="AL13" s="432"/>
      <c r="AM13" s="476" t="s">
        <v>132</v>
      </c>
      <c r="AN13" s="376"/>
      <c r="AO13" s="376"/>
      <c r="AP13" s="376"/>
      <c r="AQ13" s="376"/>
      <c r="AR13" s="376"/>
      <c r="AS13" s="376"/>
      <c r="AT13" s="377"/>
      <c r="AU13" s="477" t="s">
        <v>90</v>
      </c>
      <c r="AV13" s="478"/>
      <c r="AW13" s="478"/>
      <c r="AX13" s="478"/>
      <c r="AY13" s="433" t="s">
        <v>133</v>
      </c>
      <c r="AZ13" s="434"/>
      <c r="BA13" s="434"/>
      <c r="BB13" s="434"/>
      <c r="BC13" s="434"/>
      <c r="BD13" s="434"/>
      <c r="BE13" s="434"/>
      <c r="BF13" s="434"/>
      <c r="BG13" s="434"/>
      <c r="BH13" s="434"/>
      <c r="BI13" s="434"/>
      <c r="BJ13" s="434"/>
      <c r="BK13" s="434"/>
      <c r="BL13" s="434"/>
      <c r="BM13" s="435"/>
      <c r="BN13" s="419">
        <v>96863</v>
      </c>
      <c r="BO13" s="420"/>
      <c r="BP13" s="420"/>
      <c r="BQ13" s="420"/>
      <c r="BR13" s="420"/>
      <c r="BS13" s="420"/>
      <c r="BT13" s="420"/>
      <c r="BU13" s="421"/>
      <c r="BV13" s="419">
        <v>-414124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6</v>
      </c>
      <c r="CU13" s="417"/>
      <c r="CV13" s="417"/>
      <c r="CW13" s="417"/>
      <c r="CX13" s="417"/>
      <c r="CY13" s="417"/>
      <c r="CZ13" s="417"/>
      <c r="DA13" s="418"/>
      <c r="DB13" s="416">
        <v>8.1999999999999993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3853</v>
      </c>
      <c r="S14" s="507"/>
      <c r="T14" s="507"/>
      <c r="U14" s="507"/>
      <c r="V14" s="508"/>
      <c r="W14" s="510"/>
      <c r="X14" s="408"/>
      <c r="Y14" s="408"/>
      <c r="Z14" s="408"/>
      <c r="AA14" s="408"/>
      <c r="AB14" s="409"/>
      <c r="AC14" s="499">
        <v>21.1</v>
      </c>
      <c r="AD14" s="500"/>
      <c r="AE14" s="500"/>
      <c r="AF14" s="500"/>
      <c r="AG14" s="501"/>
      <c r="AH14" s="499">
        <v>23.3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3768</v>
      </c>
      <c r="S15" s="507"/>
      <c r="T15" s="507"/>
      <c r="U15" s="507"/>
      <c r="V15" s="508"/>
      <c r="W15" s="509" t="s">
        <v>137</v>
      </c>
      <c r="X15" s="405"/>
      <c r="Y15" s="405"/>
      <c r="Z15" s="405"/>
      <c r="AA15" s="405"/>
      <c r="AB15" s="406"/>
      <c r="AC15" s="372">
        <v>479</v>
      </c>
      <c r="AD15" s="373"/>
      <c r="AE15" s="373"/>
      <c r="AF15" s="373"/>
      <c r="AG15" s="374"/>
      <c r="AH15" s="372">
        <v>526</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436624</v>
      </c>
      <c r="BO15" s="449"/>
      <c r="BP15" s="449"/>
      <c r="BQ15" s="449"/>
      <c r="BR15" s="449"/>
      <c r="BS15" s="449"/>
      <c r="BT15" s="449"/>
      <c r="BU15" s="450"/>
      <c r="BV15" s="448">
        <v>425436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24.5</v>
      </c>
      <c r="AD16" s="500"/>
      <c r="AE16" s="500"/>
      <c r="AF16" s="500"/>
      <c r="AG16" s="501"/>
      <c r="AH16" s="499">
        <v>24.3</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2936310</v>
      </c>
      <c r="BO16" s="420"/>
      <c r="BP16" s="420"/>
      <c r="BQ16" s="420"/>
      <c r="BR16" s="420"/>
      <c r="BS16" s="420"/>
      <c r="BT16" s="420"/>
      <c r="BU16" s="421"/>
      <c r="BV16" s="419">
        <v>2878595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1062</v>
      </c>
      <c r="AD17" s="373"/>
      <c r="AE17" s="373"/>
      <c r="AF17" s="373"/>
      <c r="AG17" s="374"/>
      <c r="AH17" s="372">
        <v>1137</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534336</v>
      </c>
      <c r="BO17" s="420"/>
      <c r="BP17" s="420"/>
      <c r="BQ17" s="420"/>
      <c r="BR17" s="420"/>
      <c r="BS17" s="420"/>
      <c r="BT17" s="420"/>
      <c r="BU17" s="421"/>
      <c r="BV17" s="419">
        <v>520756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369.72</v>
      </c>
      <c r="M18" s="472"/>
      <c r="N18" s="472"/>
      <c r="O18" s="472"/>
      <c r="P18" s="472"/>
      <c r="Q18" s="472"/>
      <c r="R18" s="473"/>
      <c r="S18" s="473"/>
      <c r="T18" s="473"/>
      <c r="U18" s="473"/>
      <c r="V18" s="474"/>
      <c r="W18" s="490"/>
      <c r="X18" s="491"/>
      <c r="Y18" s="491"/>
      <c r="Z18" s="491"/>
      <c r="AA18" s="491"/>
      <c r="AB18" s="515"/>
      <c r="AC18" s="389">
        <v>54.4</v>
      </c>
      <c r="AD18" s="390"/>
      <c r="AE18" s="390"/>
      <c r="AF18" s="390"/>
      <c r="AG18" s="475"/>
      <c r="AH18" s="389">
        <v>52.4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2230980</v>
      </c>
      <c r="BO18" s="420"/>
      <c r="BP18" s="420"/>
      <c r="BQ18" s="420"/>
      <c r="BR18" s="420"/>
      <c r="BS18" s="420"/>
      <c r="BT18" s="420"/>
      <c r="BU18" s="421"/>
      <c r="BV18" s="419">
        <v>2292695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3693635</v>
      </c>
      <c r="BO19" s="420"/>
      <c r="BP19" s="420"/>
      <c r="BQ19" s="420"/>
      <c r="BR19" s="420"/>
      <c r="BS19" s="420"/>
      <c r="BT19" s="420"/>
      <c r="BU19" s="421"/>
      <c r="BV19" s="419">
        <v>4094671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1878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4795915</v>
      </c>
      <c r="BO22" s="449"/>
      <c r="BP22" s="449"/>
      <c r="BQ22" s="449"/>
      <c r="BR22" s="449"/>
      <c r="BS22" s="449"/>
      <c r="BT22" s="449"/>
      <c r="BU22" s="450"/>
      <c r="BV22" s="448">
        <v>4861944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4430835</v>
      </c>
      <c r="BO23" s="420"/>
      <c r="BP23" s="420"/>
      <c r="BQ23" s="420"/>
      <c r="BR23" s="420"/>
      <c r="BS23" s="420"/>
      <c r="BT23" s="420"/>
      <c r="BU23" s="421"/>
      <c r="BV23" s="419">
        <v>4481868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6800</v>
      </c>
      <c r="R24" s="373"/>
      <c r="S24" s="373"/>
      <c r="T24" s="373"/>
      <c r="U24" s="373"/>
      <c r="V24" s="374"/>
      <c r="W24" s="462"/>
      <c r="X24" s="399"/>
      <c r="Y24" s="400"/>
      <c r="Z24" s="375" t="s">
        <v>162</v>
      </c>
      <c r="AA24" s="376"/>
      <c r="AB24" s="376"/>
      <c r="AC24" s="376"/>
      <c r="AD24" s="376"/>
      <c r="AE24" s="376"/>
      <c r="AF24" s="376"/>
      <c r="AG24" s="377"/>
      <c r="AH24" s="372">
        <v>110</v>
      </c>
      <c r="AI24" s="373"/>
      <c r="AJ24" s="373"/>
      <c r="AK24" s="373"/>
      <c r="AL24" s="374"/>
      <c r="AM24" s="372">
        <v>340670</v>
      </c>
      <c r="AN24" s="373"/>
      <c r="AO24" s="373"/>
      <c r="AP24" s="373"/>
      <c r="AQ24" s="373"/>
      <c r="AR24" s="374"/>
      <c r="AS24" s="372">
        <v>3097</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3821323</v>
      </c>
      <c r="BO24" s="420"/>
      <c r="BP24" s="420"/>
      <c r="BQ24" s="420"/>
      <c r="BR24" s="420"/>
      <c r="BS24" s="420"/>
      <c r="BT24" s="420"/>
      <c r="BU24" s="421"/>
      <c r="BV24" s="419">
        <v>3778913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6120</v>
      </c>
      <c r="R25" s="373"/>
      <c r="S25" s="373"/>
      <c r="T25" s="373"/>
      <c r="U25" s="373"/>
      <c r="V25" s="374"/>
      <c r="W25" s="462"/>
      <c r="X25" s="399"/>
      <c r="Y25" s="400"/>
      <c r="Z25" s="375" t="s">
        <v>165</v>
      </c>
      <c r="AA25" s="376"/>
      <c r="AB25" s="376"/>
      <c r="AC25" s="376"/>
      <c r="AD25" s="376"/>
      <c r="AE25" s="376"/>
      <c r="AF25" s="376"/>
      <c r="AG25" s="377"/>
      <c r="AH25" s="372">
        <v>18</v>
      </c>
      <c r="AI25" s="373"/>
      <c r="AJ25" s="373"/>
      <c r="AK25" s="373"/>
      <c r="AL25" s="374"/>
      <c r="AM25" s="372">
        <v>48312</v>
      </c>
      <c r="AN25" s="373"/>
      <c r="AO25" s="373"/>
      <c r="AP25" s="373"/>
      <c r="AQ25" s="373"/>
      <c r="AR25" s="374"/>
      <c r="AS25" s="372">
        <v>2684</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57872</v>
      </c>
      <c r="BO25" s="449"/>
      <c r="BP25" s="449"/>
      <c r="BQ25" s="449"/>
      <c r="BR25" s="449"/>
      <c r="BS25" s="449"/>
      <c r="BT25" s="449"/>
      <c r="BU25" s="450"/>
      <c r="BV25" s="448">
        <v>31400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5640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2430</v>
      </c>
      <c r="R27" s="373"/>
      <c r="S27" s="373"/>
      <c r="T27" s="373"/>
      <c r="U27" s="373"/>
      <c r="V27" s="374"/>
      <c r="W27" s="462"/>
      <c r="X27" s="399"/>
      <c r="Y27" s="400"/>
      <c r="Z27" s="375" t="s">
        <v>171</v>
      </c>
      <c r="AA27" s="376"/>
      <c r="AB27" s="376"/>
      <c r="AC27" s="376"/>
      <c r="AD27" s="376"/>
      <c r="AE27" s="376"/>
      <c r="AF27" s="376"/>
      <c r="AG27" s="377"/>
      <c r="AH27" s="372">
        <v>6</v>
      </c>
      <c r="AI27" s="373"/>
      <c r="AJ27" s="373"/>
      <c r="AK27" s="373"/>
      <c r="AL27" s="374"/>
      <c r="AM27" s="372">
        <v>15936</v>
      </c>
      <c r="AN27" s="373"/>
      <c r="AO27" s="373"/>
      <c r="AP27" s="373"/>
      <c r="AQ27" s="373"/>
      <c r="AR27" s="374"/>
      <c r="AS27" s="372">
        <v>2656</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140169</v>
      </c>
      <c r="BO27" s="454"/>
      <c r="BP27" s="454"/>
      <c r="BQ27" s="454"/>
      <c r="BR27" s="454"/>
      <c r="BS27" s="454"/>
      <c r="BT27" s="454"/>
      <c r="BU27" s="455"/>
      <c r="BV27" s="453">
        <v>140168</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1980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1515578</v>
      </c>
      <c r="BO28" s="449"/>
      <c r="BP28" s="449"/>
      <c r="BQ28" s="449"/>
      <c r="BR28" s="449"/>
      <c r="BS28" s="449"/>
      <c r="BT28" s="449"/>
      <c r="BU28" s="450"/>
      <c r="BV28" s="448">
        <v>1419063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8</v>
      </c>
      <c r="M29" s="373"/>
      <c r="N29" s="373"/>
      <c r="O29" s="373"/>
      <c r="P29" s="374"/>
      <c r="Q29" s="372">
        <v>1760</v>
      </c>
      <c r="R29" s="373"/>
      <c r="S29" s="373"/>
      <c r="T29" s="373"/>
      <c r="U29" s="373"/>
      <c r="V29" s="374"/>
      <c r="W29" s="463"/>
      <c r="X29" s="464"/>
      <c r="Y29" s="465"/>
      <c r="Z29" s="375" t="s">
        <v>177</v>
      </c>
      <c r="AA29" s="376"/>
      <c r="AB29" s="376"/>
      <c r="AC29" s="376"/>
      <c r="AD29" s="376"/>
      <c r="AE29" s="376"/>
      <c r="AF29" s="376"/>
      <c r="AG29" s="377"/>
      <c r="AH29" s="372">
        <v>116</v>
      </c>
      <c r="AI29" s="373"/>
      <c r="AJ29" s="373"/>
      <c r="AK29" s="373"/>
      <c r="AL29" s="374"/>
      <c r="AM29" s="372">
        <v>356606</v>
      </c>
      <c r="AN29" s="373"/>
      <c r="AO29" s="373"/>
      <c r="AP29" s="373"/>
      <c r="AQ29" s="373"/>
      <c r="AR29" s="374"/>
      <c r="AS29" s="372">
        <v>3074</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37665</v>
      </c>
      <c r="BO29" s="420"/>
      <c r="BP29" s="420"/>
      <c r="BQ29" s="420"/>
      <c r="BR29" s="420"/>
      <c r="BS29" s="420"/>
      <c r="BT29" s="420"/>
      <c r="BU29" s="421"/>
      <c r="BV29" s="419">
        <v>26193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96.3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1861523</v>
      </c>
      <c r="BO30" s="454"/>
      <c r="BP30" s="454"/>
      <c r="BQ30" s="454"/>
      <c r="BR30" s="454"/>
      <c r="BS30" s="454"/>
      <c r="BT30" s="454"/>
      <c r="BU30" s="455"/>
      <c r="BV30" s="453">
        <v>1639443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10</v>
      </c>
      <c r="BF34" s="367"/>
      <c r="BG34" s="368" t="str">
        <f>IF('各会計、関係団体の財政状況及び健全化判断比率'!B34="","",'各会計、関係団体の財政状況及び健全化判断比率'!B34)</f>
        <v>港湾整備事業特別会計</v>
      </c>
      <c r="BH34" s="368"/>
      <c r="BI34" s="368"/>
      <c r="BJ34" s="368"/>
      <c r="BK34" s="368"/>
      <c r="BL34" s="368"/>
      <c r="BM34" s="368"/>
      <c r="BN34" s="368"/>
      <c r="BO34" s="368"/>
      <c r="BP34" s="368"/>
      <c r="BQ34" s="368"/>
      <c r="BR34" s="368"/>
      <c r="BS34" s="368"/>
      <c r="BT34" s="368"/>
      <c r="BU34" s="368"/>
      <c r="BV34" s="181"/>
      <c r="BW34" s="367">
        <f>IF(BY34="","",MAX(C34:D43,U34:V43,AM34:AN43,BE34:BF43)+1)</f>
        <v>12</v>
      </c>
      <c r="BX34" s="367"/>
      <c r="BY34" s="368" t="str">
        <f>IF('各会計、関係団体の財政状況及び健全化判断比率'!B68="","",'各会計、関係団体の財政状況及び健全化判断比率'!B68)</f>
        <v>留萌南部衛生組合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診療所事業特別会計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IF('各会計、関係団体の財政状況及び健全化判断比率'!B32="","",'各会計、関係団体の財政状況及び健全化判断比率'!B32)</f>
        <v>砕石事業会計</v>
      </c>
      <c r="AP35" s="368"/>
      <c r="AQ35" s="368"/>
      <c r="AR35" s="368"/>
      <c r="AS35" s="368"/>
      <c r="AT35" s="368"/>
      <c r="AU35" s="368"/>
      <c r="AV35" s="368"/>
      <c r="AW35" s="368"/>
      <c r="AX35" s="368"/>
      <c r="AY35" s="368"/>
      <c r="AZ35" s="368"/>
      <c r="BA35" s="368"/>
      <c r="BB35" s="368"/>
      <c r="BC35" s="368"/>
      <c r="BD35" s="181"/>
      <c r="BE35" s="367">
        <f t="shared" ref="BE35:BE43" si="1">IF(BG35="","",BE34+1)</f>
        <v>11</v>
      </c>
      <c r="BF35" s="367"/>
      <c r="BG35" s="368" t="str">
        <f>IF('各会計、関係団体の財政状況及び健全化判断比率'!B35="","",'各会計、関係団体の財政状況及び健全化判断比率'!B35)</f>
        <v>観光施設事業特別会計</v>
      </c>
      <c r="BH35" s="368"/>
      <c r="BI35" s="368"/>
      <c r="BJ35" s="368"/>
      <c r="BK35" s="368"/>
      <c r="BL35" s="368"/>
      <c r="BM35" s="368"/>
      <c r="BN35" s="368"/>
      <c r="BO35" s="368"/>
      <c r="BP35" s="368"/>
      <c r="BQ35" s="368"/>
      <c r="BR35" s="368"/>
      <c r="BS35" s="368"/>
      <c r="BT35" s="368"/>
      <c r="BU35" s="368"/>
      <c r="BV35" s="181"/>
      <c r="BW35" s="367" t="str">
        <f t="shared" ref="BW35:BW43" si="2">IF(BY35="","",BW34+1)</f>
        <v/>
      </c>
      <c r="BX35" s="367"/>
      <c r="BY35" s="368" t="str">
        <f>IF('各会計、関係団体の財政状況及び健全化判断比率'!B69="","",'各会計、関係団体の財政状況及び健全化判断比率'!B69)</f>
        <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福祉施設整備特別会計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9</v>
      </c>
      <c r="AN36" s="367"/>
      <c r="AO36" s="368" t="str">
        <f>IF('各会計、関係団体の財政状況及び健全化判断比率'!B33="","",'各会計、関係団体の財政状況及び健全化判断比率'!B33)</f>
        <v>公共下水道事業会計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t="str">
        <f t="shared" si="2"/>
        <v/>
      </c>
      <c r="BX36" s="367"/>
      <c r="BY36" s="368" t="str">
        <f>IF('各会計、関係団体の財政状況及び健全化判断比率'!B70="","",'各会計、関係団体の財政状況及び健全化判断比率'!B70)</f>
        <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n3yWK96pHmZvxW8PLfc7alXRCtudnM1wSau8J3tUQsbgtSlL+agLUuq36zMm8jhzOZEWH2W7w0lbt+mpcuna/A==" saltValue="Sf4U0XEtd4Pfnr5oe6j6t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375129</v>
      </c>
      <c r="S5" s="677"/>
      <c r="T5" s="677"/>
      <c r="U5" s="677"/>
      <c r="V5" s="677"/>
      <c r="W5" s="677"/>
      <c r="X5" s="677"/>
      <c r="Y5" s="702"/>
      <c r="Z5" s="715">
        <v>6.7</v>
      </c>
      <c r="AA5" s="715"/>
      <c r="AB5" s="715"/>
      <c r="AC5" s="715"/>
      <c r="AD5" s="716">
        <v>375129</v>
      </c>
      <c r="AE5" s="716"/>
      <c r="AF5" s="716"/>
      <c r="AG5" s="716"/>
      <c r="AH5" s="716"/>
      <c r="AI5" s="716"/>
      <c r="AJ5" s="716"/>
      <c r="AK5" s="716"/>
      <c r="AL5" s="703">
        <v>12.2</v>
      </c>
      <c r="AM5" s="685"/>
      <c r="AN5" s="685"/>
      <c r="AO5" s="704"/>
      <c r="AP5" s="679" t="s">
        <v>216</v>
      </c>
      <c r="AQ5" s="680"/>
      <c r="AR5" s="680"/>
      <c r="AS5" s="680"/>
      <c r="AT5" s="680"/>
      <c r="AU5" s="680"/>
      <c r="AV5" s="680"/>
      <c r="AW5" s="680"/>
      <c r="AX5" s="680"/>
      <c r="AY5" s="680"/>
      <c r="AZ5" s="680"/>
      <c r="BA5" s="680"/>
      <c r="BB5" s="680"/>
      <c r="BC5" s="680"/>
      <c r="BD5" s="680"/>
      <c r="BE5" s="680"/>
      <c r="BF5" s="681"/>
      <c r="BG5" s="621">
        <v>375129</v>
      </c>
      <c r="BH5" s="622"/>
      <c r="BI5" s="622"/>
      <c r="BJ5" s="622"/>
      <c r="BK5" s="622"/>
      <c r="BL5" s="622"/>
      <c r="BM5" s="622"/>
      <c r="BN5" s="623"/>
      <c r="BO5" s="659">
        <v>100</v>
      </c>
      <c r="BP5" s="659"/>
      <c r="BQ5" s="659"/>
      <c r="BR5" s="659"/>
      <c r="BS5" s="660">
        <v>5952</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53921</v>
      </c>
      <c r="S6" s="622"/>
      <c r="T6" s="622"/>
      <c r="U6" s="622"/>
      <c r="V6" s="622"/>
      <c r="W6" s="622"/>
      <c r="X6" s="622"/>
      <c r="Y6" s="623"/>
      <c r="Z6" s="659">
        <v>1</v>
      </c>
      <c r="AA6" s="659"/>
      <c r="AB6" s="659"/>
      <c r="AC6" s="659"/>
      <c r="AD6" s="660">
        <v>53921</v>
      </c>
      <c r="AE6" s="660"/>
      <c r="AF6" s="660"/>
      <c r="AG6" s="660"/>
      <c r="AH6" s="660"/>
      <c r="AI6" s="660"/>
      <c r="AJ6" s="660"/>
      <c r="AK6" s="660"/>
      <c r="AL6" s="624">
        <v>1.8</v>
      </c>
      <c r="AM6" s="625"/>
      <c r="AN6" s="625"/>
      <c r="AO6" s="661"/>
      <c r="AP6" s="618" t="s">
        <v>221</v>
      </c>
      <c r="AQ6" s="619"/>
      <c r="AR6" s="619"/>
      <c r="AS6" s="619"/>
      <c r="AT6" s="619"/>
      <c r="AU6" s="619"/>
      <c r="AV6" s="619"/>
      <c r="AW6" s="619"/>
      <c r="AX6" s="619"/>
      <c r="AY6" s="619"/>
      <c r="AZ6" s="619"/>
      <c r="BA6" s="619"/>
      <c r="BB6" s="619"/>
      <c r="BC6" s="619"/>
      <c r="BD6" s="619"/>
      <c r="BE6" s="619"/>
      <c r="BF6" s="620"/>
      <c r="BG6" s="621">
        <v>375129</v>
      </c>
      <c r="BH6" s="622"/>
      <c r="BI6" s="622"/>
      <c r="BJ6" s="622"/>
      <c r="BK6" s="622"/>
      <c r="BL6" s="622"/>
      <c r="BM6" s="622"/>
      <c r="BN6" s="623"/>
      <c r="BO6" s="659">
        <v>100</v>
      </c>
      <c r="BP6" s="659"/>
      <c r="BQ6" s="659"/>
      <c r="BR6" s="659"/>
      <c r="BS6" s="660">
        <v>5952</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61061</v>
      </c>
      <c r="CS6" s="622"/>
      <c r="CT6" s="622"/>
      <c r="CU6" s="622"/>
      <c r="CV6" s="622"/>
      <c r="CW6" s="622"/>
      <c r="CX6" s="622"/>
      <c r="CY6" s="623"/>
      <c r="CZ6" s="703">
        <v>1.1000000000000001</v>
      </c>
      <c r="DA6" s="685"/>
      <c r="DB6" s="685"/>
      <c r="DC6" s="705"/>
      <c r="DD6" s="627" t="s">
        <v>122</v>
      </c>
      <c r="DE6" s="622"/>
      <c r="DF6" s="622"/>
      <c r="DG6" s="622"/>
      <c r="DH6" s="622"/>
      <c r="DI6" s="622"/>
      <c r="DJ6" s="622"/>
      <c r="DK6" s="622"/>
      <c r="DL6" s="622"/>
      <c r="DM6" s="622"/>
      <c r="DN6" s="622"/>
      <c r="DO6" s="622"/>
      <c r="DP6" s="623"/>
      <c r="DQ6" s="627">
        <v>60928</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134</v>
      </c>
      <c r="S7" s="622"/>
      <c r="T7" s="622"/>
      <c r="U7" s="622"/>
      <c r="V7" s="622"/>
      <c r="W7" s="622"/>
      <c r="X7" s="622"/>
      <c r="Y7" s="623"/>
      <c r="Z7" s="659">
        <v>0</v>
      </c>
      <c r="AA7" s="659"/>
      <c r="AB7" s="659"/>
      <c r="AC7" s="659"/>
      <c r="AD7" s="660">
        <v>134</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187000</v>
      </c>
      <c r="BH7" s="622"/>
      <c r="BI7" s="622"/>
      <c r="BJ7" s="622"/>
      <c r="BK7" s="622"/>
      <c r="BL7" s="622"/>
      <c r="BM7" s="622"/>
      <c r="BN7" s="623"/>
      <c r="BO7" s="659">
        <v>49.8</v>
      </c>
      <c r="BP7" s="659"/>
      <c r="BQ7" s="659"/>
      <c r="BR7" s="659"/>
      <c r="BS7" s="660">
        <v>5952</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1217904</v>
      </c>
      <c r="CS7" s="622"/>
      <c r="CT7" s="622"/>
      <c r="CU7" s="622"/>
      <c r="CV7" s="622"/>
      <c r="CW7" s="622"/>
      <c r="CX7" s="622"/>
      <c r="CY7" s="623"/>
      <c r="CZ7" s="659">
        <v>22.8</v>
      </c>
      <c r="DA7" s="659"/>
      <c r="DB7" s="659"/>
      <c r="DC7" s="659"/>
      <c r="DD7" s="627">
        <v>12830</v>
      </c>
      <c r="DE7" s="622"/>
      <c r="DF7" s="622"/>
      <c r="DG7" s="622"/>
      <c r="DH7" s="622"/>
      <c r="DI7" s="622"/>
      <c r="DJ7" s="622"/>
      <c r="DK7" s="622"/>
      <c r="DL7" s="622"/>
      <c r="DM7" s="622"/>
      <c r="DN7" s="622"/>
      <c r="DO7" s="622"/>
      <c r="DP7" s="623"/>
      <c r="DQ7" s="627">
        <v>597486</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1243</v>
      </c>
      <c r="S8" s="622"/>
      <c r="T8" s="622"/>
      <c r="U8" s="622"/>
      <c r="V8" s="622"/>
      <c r="W8" s="622"/>
      <c r="X8" s="622"/>
      <c r="Y8" s="623"/>
      <c r="Z8" s="659">
        <v>0</v>
      </c>
      <c r="AA8" s="659"/>
      <c r="AB8" s="659"/>
      <c r="AC8" s="659"/>
      <c r="AD8" s="660">
        <v>1243</v>
      </c>
      <c r="AE8" s="660"/>
      <c r="AF8" s="660"/>
      <c r="AG8" s="660"/>
      <c r="AH8" s="660"/>
      <c r="AI8" s="660"/>
      <c r="AJ8" s="660"/>
      <c r="AK8" s="660"/>
      <c r="AL8" s="624">
        <v>0</v>
      </c>
      <c r="AM8" s="625"/>
      <c r="AN8" s="625"/>
      <c r="AO8" s="661"/>
      <c r="AP8" s="618" t="s">
        <v>227</v>
      </c>
      <c r="AQ8" s="619"/>
      <c r="AR8" s="619"/>
      <c r="AS8" s="619"/>
      <c r="AT8" s="619"/>
      <c r="AU8" s="619"/>
      <c r="AV8" s="619"/>
      <c r="AW8" s="619"/>
      <c r="AX8" s="619"/>
      <c r="AY8" s="619"/>
      <c r="AZ8" s="619"/>
      <c r="BA8" s="619"/>
      <c r="BB8" s="619"/>
      <c r="BC8" s="619"/>
      <c r="BD8" s="619"/>
      <c r="BE8" s="619"/>
      <c r="BF8" s="620"/>
      <c r="BG8" s="621">
        <v>6278</v>
      </c>
      <c r="BH8" s="622"/>
      <c r="BI8" s="622"/>
      <c r="BJ8" s="622"/>
      <c r="BK8" s="622"/>
      <c r="BL8" s="622"/>
      <c r="BM8" s="622"/>
      <c r="BN8" s="623"/>
      <c r="BO8" s="659">
        <v>1.7</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1354785</v>
      </c>
      <c r="CS8" s="622"/>
      <c r="CT8" s="622"/>
      <c r="CU8" s="622"/>
      <c r="CV8" s="622"/>
      <c r="CW8" s="622"/>
      <c r="CX8" s="622"/>
      <c r="CY8" s="623"/>
      <c r="CZ8" s="659">
        <v>25.4</v>
      </c>
      <c r="DA8" s="659"/>
      <c r="DB8" s="659"/>
      <c r="DC8" s="659"/>
      <c r="DD8" s="627">
        <v>231245</v>
      </c>
      <c r="DE8" s="622"/>
      <c r="DF8" s="622"/>
      <c r="DG8" s="622"/>
      <c r="DH8" s="622"/>
      <c r="DI8" s="622"/>
      <c r="DJ8" s="622"/>
      <c r="DK8" s="622"/>
      <c r="DL8" s="622"/>
      <c r="DM8" s="622"/>
      <c r="DN8" s="622"/>
      <c r="DO8" s="622"/>
      <c r="DP8" s="623"/>
      <c r="DQ8" s="627">
        <v>770346</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1421</v>
      </c>
      <c r="S9" s="622"/>
      <c r="T9" s="622"/>
      <c r="U9" s="622"/>
      <c r="V9" s="622"/>
      <c r="W9" s="622"/>
      <c r="X9" s="622"/>
      <c r="Y9" s="623"/>
      <c r="Z9" s="659">
        <v>0</v>
      </c>
      <c r="AA9" s="659"/>
      <c r="AB9" s="659"/>
      <c r="AC9" s="659"/>
      <c r="AD9" s="660">
        <v>1421</v>
      </c>
      <c r="AE9" s="660"/>
      <c r="AF9" s="660"/>
      <c r="AG9" s="660"/>
      <c r="AH9" s="660"/>
      <c r="AI9" s="660"/>
      <c r="AJ9" s="660"/>
      <c r="AK9" s="660"/>
      <c r="AL9" s="624">
        <v>0</v>
      </c>
      <c r="AM9" s="625"/>
      <c r="AN9" s="625"/>
      <c r="AO9" s="661"/>
      <c r="AP9" s="618" t="s">
        <v>230</v>
      </c>
      <c r="AQ9" s="619"/>
      <c r="AR9" s="619"/>
      <c r="AS9" s="619"/>
      <c r="AT9" s="619"/>
      <c r="AU9" s="619"/>
      <c r="AV9" s="619"/>
      <c r="AW9" s="619"/>
      <c r="AX9" s="619"/>
      <c r="AY9" s="619"/>
      <c r="AZ9" s="619"/>
      <c r="BA9" s="619"/>
      <c r="BB9" s="619"/>
      <c r="BC9" s="619"/>
      <c r="BD9" s="619"/>
      <c r="BE9" s="619"/>
      <c r="BF9" s="620"/>
      <c r="BG9" s="621">
        <v>155032</v>
      </c>
      <c r="BH9" s="622"/>
      <c r="BI9" s="622"/>
      <c r="BJ9" s="622"/>
      <c r="BK9" s="622"/>
      <c r="BL9" s="622"/>
      <c r="BM9" s="622"/>
      <c r="BN9" s="623"/>
      <c r="BO9" s="659">
        <v>41.3</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536660</v>
      </c>
      <c r="CS9" s="622"/>
      <c r="CT9" s="622"/>
      <c r="CU9" s="622"/>
      <c r="CV9" s="622"/>
      <c r="CW9" s="622"/>
      <c r="CX9" s="622"/>
      <c r="CY9" s="623"/>
      <c r="CZ9" s="659">
        <v>10.1</v>
      </c>
      <c r="DA9" s="659"/>
      <c r="DB9" s="659"/>
      <c r="DC9" s="659"/>
      <c r="DD9" s="627">
        <v>7337</v>
      </c>
      <c r="DE9" s="622"/>
      <c r="DF9" s="622"/>
      <c r="DG9" s="622"/>
      <c r="DH9" s="622"/>
      <c r="DI9" s="622"/>
      <c r="DJ9" s="622"/>
      <c r="DK9" s="622"/>
      <c r="DL9" s="622"/>
      <c r="DM9" s="622"/>
      <c r="DN9" s="622"/>
      <c r="DO9" s="622"/>
      <c r="DP9" s="623"/>
      <c r="DQ9" s="627">
        <v>385830</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11438</v>
      </c>
      <c r="BH10" s="622"/>
      <c r="BI10" s="622"/>
      <c r="BJ10" s="622"/>
      <c r="BK10" s="622"/>
      <c r="BL10" s="622"/>
      <c r="BM10" s="622"/>
      <c r="BN10" s="623"/>
      <c r="BO10" s="659">
        <v>3</v>
      </c>
      <c r="BP10" s="659"/>
      <c r="BQ10" s="659"/>
      <c r="BR10" s="659"/>
      <c r="BS10" s="660">
        <v>1906</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v>16620</v>
      </c>
      <c r="CS10" s="622"/>
      <c r="CT10" s="622"/>
      <c r="CU10" s="622"/>
      <c r="CV10" s="622"/>
      <c r="CW10" s="622"/>
      <c r="CX10" s="622"/>
      <c r="CY10" s="623"/>
      <c r="CZ10" s="659">
        <v>0.3</v>
      </c>
      <c r="DA10" s="659"/>
      <c r="DB10" s="659"/>
      <c r="DC10" s="659"/>
      <c r="DD10" s="627" t="s">
        <v>122</v>
      </c>
      <c r="DE10" s="622"/>
      <c r="DF10" s="622"/>
      <c r="DG10" s="622"/>
      <c r="DH10" s="622"/>
      <c r="DI10" s="622"/>
      <c r="DJ10" s="622"/>
      <c r="DK10" s="622"/>
      <c r="DL10" s="622"/>
      <c r="DM10" s="622"/>
      <c r="DN10" s="622"/>
      <c r="DO10" s="622"/>
      <c r="DP10" s="623"/>
      <c r="DQ10" s="627">
        <v>7920</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102852</v>
      </c>
      <c r="S11" s="622"/>
      <c r="T11" s="622"/>
      <c r="U11" s="622"/>
      <c r="V11" s="622"/>
      <c r="W11" s="622"/>
      <c r="X11" s="622"/>
      <c r="Y11" s="623"/>
      <c r="Z11" s="624">
        <v>1.8</v>
      </c>
      <c r="AA11" s="625"/>
      <c r="AB11" s="625"/>
      <c r="AC11" s="626"/>
      <c r="AD11" s="627">
        <v>102852</v>
      </c>
      <c r="AE11" s="622"/>
      <c r="AF11" s="622"/>
      <c r="AG11" s="622"/>
      <c r="AH11" s="622"/>
      <c r="AI11" s="622"/>
      <c r="AJ11" s="622"/>
      <c r="AK11" s="623"/>
      <c r="AL11" s="624">
        <v>3.4</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14252</v>
      </c>
      <c r="BH11" s="622"/>
      <c r="BI11" s="622"/>
      <c r="BJ11" s="622"/>
      <c r="BK11" s="622"/>
      <c r="BL11" s="622"/>
      <c r="BM11" s="622"/>
      <c r="BN11" s="623"/>
      <c r="BO11" s="659">
        <v>3.8</v>
      </c>
      <c r="BP11" s="659"/>
      <c r="BQ11" s="659"/>
      <c r="BR11" s="659"/>
      <c r="BS11" s="660">
        <v>4046</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335221</v>
      </c>
      <c r="CS11" s="622"/>
      <c r="CT11" s="622"/>
      <c r="CU11" s="622"/>
      <c r="CV11" s="622"/>
      <c r="CW11" s="622"/>
      <c r="CX11" s="622"/>
      <c r="CY11" s="623"/>
      <c r="CZ11" s="659">
        <v>6.3</v>
      </c>
      <c r="DA11" s="659"/>
      <c r="DB11" s="659"/>
      <c r="DC11" s="659"/>
      <c r="DD11" s="627">
        <v>150943</v>
      </c>
      <c r="DE11" s="622"/>
      <c r="DF11" s="622"/>
      <c r="DG11" s="622"/>
      <c r="DH11" s="622"/>
      <c r="DI11" s="622"/>
      <c r="DJ11" s="622"/>
      <c r="DK11" s="622"/>
      <c r="DL11" s="622"/>
      <c r="DM11" s="622"/>
      <c r="DN11" s="622"/>
      <c r="DO11" s="622"/>
      <c r="DP11" s="623"/>
      <c r="DQ11" s="627">
        <v>112690</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1914</v>
      </c>
      <c r="S12" s="622"/>
      <c r="T12" s="622"/>
      <c r="U12" s="622"/>
      <c r="V12" s="622"/>
      <c r="W12" s="622"/>
      <c r="X12" s="622"/>
      <c r="Y12" s="623"/>
      <c r="Z12" s="659">
        <v>0</v>
      </c>
      <c r="AA12" s="659"/>
      <c r="AB12" s="659"/>
      <c r="AC12" s="659"/>
      <c r="AD12" s="660">
        <v>1914</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140257</v>
      </c>
      <c r="BH12" s="622"/>
      <c r="BI12" s="622"/>
      <c r="BJ12" s="622"/>
      <c r="BK12" s="622"/>
      <c r="BL12" s="622"/>
      <c r="BM12" s="622"/>
      <c r="BN12" s="623"/>
      <c r="BO12" s="659">
        <v>37.4</v>
      </c>
      <c r="BP12" s="659"/>
      <c r="BQ12" s="659"/>
      <c r="BR12" s="659"/>
      <c r="BS12" s="660" t="s">
        <v>122</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175190</v>
      </c>
      <c r="CS12" s="622"/>
      <c r="CT12" s="622"/>
      <c r="CU12" s="622"/>
      <c r="CV12" s="622"/>
      <c r="CW12" s="622"/>
      <c r="CX12" s="622"/>
      <c r="CY12" s="623"/>
      <c r="CZ12" s="659">
        <v>3.3</v>
      </c>
      <c r="DA12" s="659"/>
      <c r="DB12" s="659"/>
      <c r="DC12" s="659"/>
      <c r="DD12" s="627" t="s">
        <v>122</v>
      </c>
      <c r="DE12" s="622"/>
      <c r="DF12" s="622"/>
      <c r="DG12" s="622"/>
      <c r="DH12" s="622"/>
      <c r="DI12" s="622"/>
      <c r="DJ12" s="622"/>
      <c r="DK12" s="622"/>
      <c r="DL12" s="622"/>
      <c r="DM12" s="622"/>
      <c r="DN12" s="622"/>
      <c r="DO12" s="622"/>
      <c r="DP12" s="623"/>
      <c r="DQ12" s="627">
        <v>143923</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137929</v>
      </c>
      <c r="BH13" s="622"/>
      <c r="BI13" s="622"/>
      <c r="BJ13" s="622"/>
      <c r="BK13" s="622"/>
      <c r="BL13" s="622"/>
      <c r="BM13" s="622"/>
      <c r="BN13" s="623"/>
      <c r="BO13" s="659">
        <v>36.799999999999997</v>
      </c>
      <c r="BP13" s="659"/>
      <c r="BQ13" s="659"/>
      <c r="BR13" s="659"/>
      <c r="BS13" s="660" t="s">
        <v>122</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591369</v>
      </c>
      <c r="CS13" s="622"/>
      <c r="CT13" s="622"/>
      <c r="CU13" s="622"/>
      <c r="CV13" s="622"/>
      <c r="CW13" s="622"/>
      <c r="CX13" s="622"/>
      <c r="CY13" s="623"/>
      <c r="CZ13" s="659">
        <v>11.1</v>
      </c>
      <c r="DA13" s="659"/>
      <c r="DB13" s="659"/>
      <c r="DC13" s="659"/>
      <c r="DD13" s="627">
        <v>142469</v>
      </c>
      <c r="DE13" s="622"/>
      <c r="DF13" s="622"/>
      <c r="DG13" s="622"/>
      <c r="DH13" s="622"/>
      <c r="DI13" s="622"/>
      <c r="DJ13" s="622"/>
      <c r="DK13" s="622"/>
      <c r="DL13" s="622"/>
      <c r="DM13" s="622"/>
      <c r="DN13" s="622"/>
      <c r="DO13" s="622"/>
      <c r="DP13" s="623"/>
      <c r="DQ13" s="627">
        <v>344452</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366</v>
      </c>
      <c r="S14" s="622"/>
      <c r="T14" s="622"/>
      <c r="U14" s="622"/>
      <c r="V14" s="622"/>
      <c r="W14" s="622"/>
      <c r="X14" s="622"/>
      <c r="Y14" s="623"/>
      <c r="Z14" s="659">
        <v>0</v>
      </c>
      <c r="AA14" s="659"/>
      <c r="AB14" s="659"/>
      <c r="AC14" s="659"/>
      <c r="AD14" s="660">
        <v>366</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9412</v>
      </c>
      <c r="BH14" s="622"/>
      <c r="BI14" s="622"/>
      <c r="BJ14" s="622"/>
      <c r="BK14" s="622"/>
      <c r="BL14" s="622"/>
      <c r="BM14" s="622"/>
      <c r="BN14" s="623"/>
      <c r="BO14" s="659">
        <v>2.5</v>
      </c>
      <c r="BP14" s="659"/>
      <c r="BQ14" s="659"/>
      <c r="BR14" s="659"/>
      <c r="BS14" s="660" t="s">
        <v>122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182958</v>
      </c>
      <c r="CS14" s="622"/>
      <c r="CT14" s="622"/>
      <c r="CU14" s="622"/>
      <c r="CV14" s="622"/>
      <c r="CW14" s="622"/>
      <c r="CX14" s="622"/>
      <c r="CY14" s="623"/>
      <c r="CZ14" s="659">
        <v>3.4</v>
      </c>
      <c r="DA14" s="659"/>
      <c r="DB14" s="659"/>
      <c r="DC14" s="659"/>
      <c r="DD14" s="627">
        <v>11803</v>
      </c>
      <c r="DE14" s="622"/>
      <c r="DF14" s="622"/>
      <c r="DG14" s="622"/>
      <c r="DH14" s="622"/>
      <c r="DI14" s="622"/>
      <c r="DJ14" s="622"/>
      <c r="DK14" s="622"/>
      <c r="DL14" s="622"/>
      <c r="DM14" s="622"/>
      <c r="DN14" s="622"/>
      <c r="DO14" s="622"/>
      <c r="DP14" s="623"/>
      <c r="DQ14" s="627">
        <v>169447</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38460</v>
      </c>
      <c r="BH15" s="622"/>
      <c r="BI15" s="622"/>
      <c r="BJ15" s="622"/>
      <c r="BK15" s="622"/>
      <c r="BL15" s="622"/>
      <c r="BM15" s="622"/>
      <c r="BN15" s="623"/>
      <c r="BO15" s="659">
        <v>10.3</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374165</v>
      </c>
      <c r="CS15" s="622"/>
      <c r="CT15" s="622"/>
      <c r="CU15" s="622"/>
      <c r="CV15" s="622"/>
      <c r="CW15" s="622"/>
      <c r="CX15" s="622"/>
      <c r="CY15" s="623"/>
      <c r="CZ15" s="659">
        <v>7</v>
      </c>
      <c r="DA15" s="659"/>
      <c r="DB15" s="659"/>
      <c r="DC15" s="659"/>
      <c r="DD15" s="627">
        <v>33141</v>
      </c>
      <c r="DE15" s="622"/>
      <c r="DF15" s="622"/>
      <c r="DG15" s="622"/>
      <c r="DH15" s="622"/>
      <c r="DI15" s="622"/>
      <c r="DJ15" s="622"/>
      <c r="DK15" s="622"/>
      <c r="DL15" s="622"/>
      <c r="DM15" s="622"/>
      <c r="DN15" s="622"/>
      <c r="DO15" s="622"/>
      <c r="DP15" s="623"/>
      <c r="DQ15" s="627">
        <v>360522</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4404</v>
      </c>
      <c r="S16" s="622"/>
      <c r="T16" s="622"/>
      <c r="U16" s="622"/>
      <c r="V16" s="622"/>
      <c r="W16" s="622"/>
      <c r="X16" s="622"/>
      <c r="Y16" s="623"/>
      <c r="Z16" s="659">
        <v>0.1</v>
      </c>
      <c r="AA16" s="659"/>
      <c r="AB16" s="659"/>
      <c r="AC16" s="659"/>
      <c r="AD16" s="660">
        <v>4404</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7404</v>
      </c>
      <c r="S17" s="622"/>
      <c r="T17" s="622"/>
      <c r="U17" s="622"/>
      <c r="V17" s="622"/>
      <c r="W17" s="622"/>
      <c r="X17" s="622"/>
      <c r="Y17" s="623"/>
      <c r="Z17" s="659">
        <v>0.1</v>
      </c>
      <c r="AA17" s="659"/>
      <c r="AB17" s="659"/>
      <c r="AC17" s="659"/>
      <c r="AD17" s="660">
        <v>7404</v>
      </c>
      <c r="AE17" s="660"/>
      <c r="AF17" s="660"/>
      <c r="AG17" s="660"/>
      <c r="AH17" s="660"/>
      <c r="AI17" s="660"/>
      <c r="AJ17" s="660"/>
      <c r="AK17" s="660"/>
      <c r="AL17" s="624">
        <v>0.2</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484494</v>
      </c>
      <c r="CS17" s="622"/>
      <c r="CT17" s="622"/>
      <c r="CU17" s="622"/>
      <c r="CV17" s="622"/>
      <c r="CW17" s="622"/>
      <c r="CX17" s="622"/>
      <c r="CY17" s="623"/>
      <c r="CZ17" s="659">
        <v>9.1</v>
      </c>
      <c r="DA17" s="659"/>
      <c r="DB17" s="659"/>
      <c r="DC17" s="659"/>
      <c r="DD17" s="627" t="s">
        <v>122</v>
      </c>
      <c r="DE17" s="622"/>
      <c r="DF17" s="622"/>
      <c r="DG17" s="622"/>
      <c r="DH17" s="622"/>
      <c r="DI17" s="622"/>
      <c r="DJ17" s="622"/>
      <c r="DK17" s="622"/>
      <c r="DL17" s="622"/>
      <c r="DM17" s="622"/>
      <c r="DN17" s="622"/>
      <c r="DO17" s="622"/>
      <c r="DP17" s="623"/>
      <c r="DQ17" s="627">
        <v>457610</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1053</v>
      </c>
      <c r="S18" s="622"/>
      <c r="T18" s="622"/>
      <c r="U18" s="622"/>
      <c r="V18" s="622"/>
      <c r="W18" s="622"/>
      <c r="X18" s="622"/>
      <c r="Y18" s="623"/>
      <c r="Z18" s="659">
        <v>0</v>
      </c>
      <c r="AA18" s="659"/>
      <c r="AB18" s="659"/>
      <c r="AC18" s="659"/>
      <c r="AD18" s="660">
        <v>1053</v>
      </c>
      <c r="AE18" s="660"/>
      <c r="AF18" s="660"/>
      <c r="AG18" s="660"/>
      <c r="AH18" s="660"/>
      <c r="AI18" s="660"/>
      <c r="AJ18" s="660"/>
      <c r="AK18" s="660"/>
      <c r="AL18" s="624">
        <v>0</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1053</v>
      </c>
      <c r="S19" s="622"/>
      <c r="T19" s="622"/>
      <c r="U19" s="622"/>
      <c r="V19" s="622"/>
      <c r="W19" s="622"/>
      <c r="X19" s="622"/>
      <c r="Y19" s="623"/>
      <c r="Z19" s="659">
        <v>0</v>
      </c>
      <c r="AA19" s="659"/>
      <c r="AB19" s="659"/>
      <c r="AC19" s="659"/>
      <c r="AD19" s="660">
        <v>1053</v>
      </c>
      <c r="AE19" s="660"/>
      <c r="AF19" s="660"/>
      <c r="AG19" s="660"/>
      <c r="AH19" s="660"/>
      <c r="AI19" s="660"/>
      <c r="AJ19" s="660"/>
      <c r="AK19" s="660"/>
      <c r="AL19" s="624">
        <v>0</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5330427</v>
      </c>
      <c r="CS20" s="622"/>
      <c r="CT20" s="622"/>
      <c r="CU20" s="622"/>
      <c r="CV20" s="622"/>
      <c r="CW20" s="622"/>
      <c r="CX20" s="622"/>
      <c r="CY20" s="623"/>
      <c r="CZ20" s="659">
        <v>100</v>
      </c>
      <c r="DA20" s="659"/>
      <c r="DB20" s="659"/>
      <c r="DC20" s="659"/>
      <c r="DD20" s="627">
        <v>589768</v>
      </c>
      <c r="DE20" s="622"/>
      <c r="DF20" s="622"/>
      <c r="DG20" s="622"/>
      <c r="DH20" s="622"/>
      <c r="DI20" s="622"/>
      <c r="DJ20" s="622"/>
      <c r="DK20" s="622"/>
      <c r="DL20" s="622"/>
      <c r="DM20" s="622"/>
      <c r="DN20" s="622"/>
      <c r="DO20" s="622"/>
      <c r="DP20" s="623"/>
      <c r="DQ20" s="627">
        <v>3411154</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2712766</v>
      </c>
      <c r="S21" s="622"/>
      <c r="T21" s="622"/>
      <c r="U21" s="622"/>
      <c r="V21" s="622"/>
      <c r="W21" s="622"/>
      <c r="X21" s="622"/>
      <c r="Y21" s="623"/>
      <c r="Z21" s="659">
        <v>48.3</v>
      </c>
      <c r="AA21" s="659"/>
      <c r="AB21" s="659"/>
      <c r="AC21" s="659"/>
      <c r="AD21" s="660">
        <v>2500635</v>
      </c>
      <c r="AE21" s="660"/>
      <c r="AF21" s="660"/>
      <c r="AG21" s="660"/>
      <c r="AH21" s="660"/>
      <c r="AI21" s="660"/>
      <c r="AJ21" s="660"/>
      <c r="AK21" s="660"/>
      <c r="AL21" s="624">
        <v>81.5</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2500635</v>
      </c>
      <c r="S22" s="622"/>
      <c r="T22" s="622"/>
      <c r="U22" s="622"/>
      <c r="V22" s="622"/>
      <c r="W22" s="622"/>
      <c r="X22" s="622"/>
      <c r="Y22" s="623"/>
      <c r="Z22" s="659">
        <v>44.6</v>
      </c>
      <c r="AA22" s="659"/>
      <c r="AB22" s="659"/>
      <c r="AC22" s="659"/>
      <c r="AD22" s="660">
        <v>2500635</v>
      </c>
      <c r="AE22" s="660"/>
      <c r="AF22" s="660"/>
      <c r="AG22" s="660"/>
      <c r="AH22" s="660"/>
      <c r="AI22" s="660"/>
      <c r="AJ22" s="660"/>
      <c r="AK22" s="660"/>
      <c r="AL22" s="624">
        <v>81.5</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212131</v>
      </c>
      <c r="S23" s="622"/>
      <c r="T23" s="622"/>
      <c r="U23" s="622"/>
      <c r="V23" s="622"/>
      <c r="W23" s="622"/>
      <c r="X23" s="622"/>
      <c r="Y23" s="623"/>
      <c r="Z23" s="659">
        <v>3.8</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2124857</v>
      </c>
      <c r="CS24" s="677"/>
      <c r="CT24" s="677"/>
      <c r="CU24" s="677"/>
      <c r="CV24" s="677"/>
      <c r="CW24" s="677"/>
      <c r="CX24" s="677"/>
      <c r="CY24" s="702"/>
      <c r="CZ24" s="703">
        <v>39.9</v>
      </c>
      <c r="DA24" s="685"/>
      <c r="DB24" s="685"/>
      <c r="DC24" s="705"/>
      <c r="DD24" s="701">
        <v>1742485</v>
      </c>
      <c r="DE24" s="677"/>
      <c r="DF24" s="677"/>
      <c r="DG24" s="677"/>
      <c r="DH24" s="677"/>
      <c r="DI24" s="677"/>
      <c r="DJ24" s="677"/>
      <c r="DK24" s="702"/>
      <c r="DL24" s="701">
        <v>1403190</v>
      </c>
      <c r="DM24" s="677"/>
      <c r="DN24" s="677"/>
      <c r="DO24" s="677"/>
      <c r="DP24" s="677"/>
      <c r="DQ24" s="677"/>
      <c r="DR24" s="677"/>
      <c r="DS24" s="677"/>
      <c r="DT24" s="677"/>
      <c r="DU24" s="677"/>
      <c r="DV24" s="702"/>
      <c r="DW24" s="703">
        <v>45.7</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3262607</v>
      </c>
      <c r="S25" s="622"/>
      <c r="T25" s="622"/>
      <c r="U25" s="622"/>
      <c r="V25" s="622"/>
      <c r="W25" s="622"/>
      <c r="X25" s="622"/>
      <c r="Y25" s="623"/>
      <c r="Z25" s="659">
        <v>58.1</v>
      </c>
      <c r="AA25" s="659"/>
      <c r="AB25" s="659"/>
      <c r="AC25" s="659"/>
      <c r="AD25" s="660">
        <v>3050476</v>
      </c>
      <c r="AE25" s="660"/>
      <c r="AF25" s="660"/>
      <c r="AG25" s="660"/>
      <c r="AH25" s="660"/>
      <c r="AI25" s="660"/>
      <c r="AJ25" s="660"/>
      <c r="AK25" s="660"/>
      <c r="AL25" s="624">
        <v>99.5</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1219729</v>
      </c>
      <c r="CS25" s="634"/>
      <c r="CT25" s="634"/>
      <c r="CU25" s="634"/>
      <c r="CV25" s="634"/>
      <c r="CW25" s="634"/>
      <c r="CX25" s="634"/>
      <c r="CY25" s="635"/>
      <c r="CZ25" s="624">
        <v>22.9</v>
      </c>
      <c r="DA25" s="636"/>
      <c r="DB25" s="636"/>
      <c r="DC25" s="637"/>
      <c r="DD25" s="627">
        <v>1096334</v>
      </c>
      <c r="DE25" s="634"/>
      <c r="DF25" s="634"/>
      <c r="DG25" s="634"/>
      <c r="DH25" s="634"/>
      <c r="DI25" s="634"/>
      <c r="DJ25" s="634"/>
      <c r="DK25" s="635"/>
      <c r="DL25" s="627">
        <v>833061</v>
      </c>
      <c r="DM25" s="634"/>
      <c r="DN25" s="634"/>
      <c r="DO25" s="634"/>
      <c r="DP25" s="634"/>
      <c r="DQ25" s="634"/>
      <c r="DR25" s="634"/>
      <c r="DS25" s="634"/>
      <c r="DT25" s="634"/>
      <c r="DU25" s="634"/>
      <c r="DV25" s="635"/>
      <c r="DW25" s="624">
        <v>27.2</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648173</v>
      </c>
      <c r="CS26" s="622"/>
      <c r="CT26" s="622"/>
      <c r="CU26" s="622"/>
      <c r="CV26" s="622"/>
      <c r="CW26" s="622"/>
      <c r="CX26" s="622"/>
      <c r="CY26" s="623"/>
      <c r="CZ26" s="624">
        <v>12.2</v>
      </c>
      <c r="DA26" s="636"/>
      <c r="DB26" s="636"/>
      <c r="DC26" s="637"/>
      <c r="DD26" s="627">
        <v>572142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107287</v>
      </c>
      <c r="S27" s="622"/>
      <c r="T27" s="622"/>
      <c r="U27" s="622"/>
      <c r="V27" s="622"/>
      <c r="W27" s="622"/>
      <c r="X27" s="622"/>
      <c r="Y27" s="623"/>
      <c r="Z27" s="659">
        <v>1.9</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375129</v>
      </c>
      <c r="BH27" s="622"/>
      <c r="BI27" s="622"/>
      <c r="BJ27" s="622"/>
      <c r="BK27" s="622"/>
      <c r="BL27" s="622"/>
      <c r="BM27" s="622"/>
      <c r="BN27" s="623"/>
      <c r="BO27" s="659">
        <v>100</v>
      </c>
      <c r="BP27" s="659"/>
      <c r="BQ27" s="659"/>
      <c r="BR27" s="659"/>
      <c r="BS27" s="660">
        <v>5952</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420634</v>
      </c>
      <c r="CS27" s="634"/>
      <c r="CT27" s="634"/>
      <c r="CU27" s="634"/>
      <c r="CV27" s="634"/>
      <c r="CW27" s="634"/>
      <c r="CX27" s="634"/>
      <c r="CY27" s="635"/>
      <c r="CZ27" s="624">
        <v>7.9</v>
      </c>
      <c r="DA27" s="636"/>
      <c r="DB27" s="636"/>
      <c r="DC27" s="637"/>
      <c r="DD27" s="627">
        <v>188541</v>
      </c>
      <c r="DE27" s="634"/>
      <c r="DF27" s="634"/>
      <c r="DG27" s="634"/>
      <c r="DH27" s="634"/>
      <c r="DI27" s="634"/>
      <c r="DJ27" s="634"/>
      <c r="DK27" s="635"/>
      <c r="DL27" s="627">
        <v>112519</v>
      </c>
      <c r="DM27" s="634"/>
      <c r="DN27" s="634"/>
      <c r="DO27" s="634"/>
      <c r="DP27" s="634"/>
      <c r="DQ27" s="634"/>
      <c r="DR27" s="634"/>
      <c r="DS27" s="634"/>
      <c r="DT27" s="634"/>
      <c r="DU27" s="634"/>
      <c r="DV27" s="635"/>
      <c r="DW27" s="624">
        <v>3.7</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156213</v>
      </c>
      <c r="S28" s="622"/>
      <c r="T28" s="622"/>
      <c r="U28" s="622"/>
      <c r="V28" s="622"/>
      <c r="W28" s="622"/>
      <c r="X28" s="622"/>
      <c r="Y28" s="623"/>
      <c r="Z28" s="659">
        <v>2.8</v>
      </c>
      <c r="AA28" s="659"/>
      <c r="AB28" s="659"/>
      <c r="AC28" s="659"/>
      <c r="AD28" s="660">
        <v>341</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484494</v>
      </c>
      <c r="CS28" s="622"/>
      <c r="CT28" s="622"/>
      <c r="CU28" s="622"/>
      <c r="CV28" s="622"/>
      <c r="CW28" s="622"/>
      <c r="CX28" s="622"/>
      <c r="CY28" s="623"/>
      <c r="CZ28" s="624">
        <v>9.1</v>
      </c>
      <c r="DA28" s="636"/>
      <c r="DB28" s="636"/>
      <c r="DC28" s="637"/>
      <c r="DD28" s="627">
        <v>457610</v>
      </c>
      <c r="DE28" s="622"/>
      <c r="DF28" s="622"/>
      <c r="DG28" s="622"/>
      <c r="DH28" s="622"/>
      <c r="DI28" s="622"/>
      <c r="DJ28" s="622"/>
      <c r="DK28" s="623"/>
      <c r="DL28" s="627">
        <v>457610</v>
      </c>
      <c r="DM28" s="622"/>
      <c r="DN28" s="622"/>
      <c r="DO28" s="622"/>
      <c r="DP28" s="622"/>
      <c r="DQ28" s="622"/>
      <c r="DR28" s="622"/>
      <c r="DS28" s="622"/>
      <c r="DT28" s="622"/>
      <c r="DU28" s="622"/>
      <c r="DV28" s="623"/>
      <c r="DW28" s="624">
        <v>14.9</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16752</v>
      </c>
      <c r="S29" s="622"/>
      <c r="T29" s="622"/>
      <c r="U29" s="622"/>
      <c r="V29" s="622"/>
      <c r="W29" s="622"/>
      <c r="X29" s="622"/>
      <c r="Y29" s="623"/>
      <c r="Z29" s="659">
        <v>0.3</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484438</v>
      </c>
      <c r="CS29" s="634"/>
      <c r="CT29" s="634"/>
      <c r="CU29" s="634"/>
      <c r="CV29" s="634"/>
      <c r="CW29" s="634"/>
      <c r="CX29" s="634"/>
      <c r="CY29" s="635"/>
      <c r="CZ29" s="624">
        <v>9.1</v>
      </c>
      <c r="DA29" s="636"/>
      <c r="DB29" s="636"/>
      <c r="DC29" s="637"/>
      <c r="DD29" s="627">
        <v>457554</v>
      </c>
      <c r="DE29" s="634"/>
      <c r="DF29" s="634"/>
      <c r="DG29" s="634"/>
      <c r="DH29" s="634"/>
      <c r="DI29" s="634"/>
      <c r="DJ29" s="634"/>
      <c r="DK29" s="635"/>
      <c r="DL29" s="627">
        <v>457554</v>
      </c>
      <c r="DM29" s="634"/>
      <c r="DN29" s="634"/>
      <c r="DO29" s="634"/>
      <c r="DP29" s="634"/>
      <c r="DQ29" s="634"/>
      <c r="DR29" s="634"/>
      <c r="DS29" s="634"/>
      <c r="DT29" s="634"/>
      <c r="DU29" s="634"/>
      <c r="DV29" s="635"/>
      <c r="DW29" s="624">
        <v>14.9</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385466</v>
      </c>
      <c r="S30" s="622"/>
      <c r="T30" s="622"/>
      <c r="U30" s="622"/>
      <c r="V30" s="622"/>
      <c r="W30" s="622"/>
      <c r="X30" s="622"/>
      <c r="Y30" s="623"/>
      <c r="Z30" s="659">
        <v>6.9</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473827</v>
      </c>
      <c r="CS30" s="622"/>
      <c r="CT30" s="622"/>
      <c r="CU30" s="622"/>
      <c r="CV30" s="622"/>
      <c r="CW30" s="622"/>
      <c r="CX30" s="622"/>
      <c r="CY30" s="623"/>
      <c r="CZ30" s="624">
        <v>8.9</v>
      </c>
      <c r="DA30" s="636"/>
      <c r="DB30" s="636"/>
      <c r="DC30" s="637"/>
      <c r="DD30" s="627">
        <v>447366</v>
      </c>
      <c r="DE30" s="622"/>
      <c r="DF30" s="622"/>
      <c r="DG30" s="622"/>
      <c r="DH30" s="622"/>
      <c r="DI30" s="622"/>
      <c r="DJ30" s="622"/>
      <c r="DK30" s="623"/>
      <c r="DL30" s="627">
        <v>447366</v>
      </c>
      <c r="DM30" s="622"/>
      <c r="DN30" s="622"/>
      <c r="DO30" s="622"/>
      <c r="DP30" s="622"/>
      <c r="DQ30" s="622"/>
      <c r="DR30" s="622"/>
      <c r="DS30" s="622"/>
      <c r="DT30" s="622"/>
      <c r="DU30" s="622"/>
      <c r="DV30" s="623"/>
      <c r="DW30" s="624">
        <v>14.6</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99.7</v>
      </c>
      <c r="BH31" s="684"/>
      <c r="BI31" s="684"/>
      <c r="BJ31" s="684"/>
      <c r="BK31" s="684"/>
      <c r="BL31" s="684"/>
      <c r="BM31" s="685">
        <v>98.1</v>
      </c>
      <c r="BN31" s="684"/>
      <c r="BO31" s="684"/>
      <c r="BP31" s="684"/>
      <c r="BQ31" s="686"/>
      <c r="BR31" s="683">
        <v>99.7</v>
      </c>
      <c r="BS31" s="684"/>
      <c r="BT31" s="684"/>
      <c r="BU31" s="684"/>
      <c r="BV31" s="684"/>
      <c r="BW31" s="684"/>
      <c r="BX31" s="685">
        <v>97.7</v>
      </c>
      <c r="BY31" s="684"/>
      <c r="BZ31" s="684"/>
      <c r="CA31" s="684"/>
      <c r="CB31" s="686"/>
      <c r="CD31" s="642"/>
      <c r="CE31" s="643"/>
      <c r="CF31" s="618" t="s">
        <v>300</v>
      </c>
      <c r="CG31" s="619"/>
      <c r="CH31" s="619"/>
      <c r="CI31" s="619"/>
      <c r="CJ31" s="619"/>
      <c r="CK31" s="619"/>
      <c r="CL31" s="619"/>
      <c r="CM31" s="619"/>
      <c r="CN31" s="619"/>
      <c r="CO31" s="619"/>
      <c r="CP31" s="619"/>
      <c r="CQ31" s="620"/>
      <c r="CR31" s="621">
        <v>10611</v>
      </c>
      <c r="CS31" s="634"/>
      <c r="CT31" s="634"/>
      <c r="CU31" s="634"/>
      <c r="CV31" s="634"/>
      <c r="CW31" s="634"/>
      <c r="CX31" s="634"/>
      <c r="CY31" s="635"/>
      <c r="CZ31" s="624">
        <v>0.2</v>
      </c>
      <c r="DA31" s="636"/>
      <c r="DB31" s="636"/>
      <c r="DC31" s="637"/>
      <c r="DD31" s="627">
        <v>10188</v>
      </c>
      <c r="DE31" s="634"/>
      <c r="DF31" s="634"/>
      <c r="DG31" s="634"/>
      <c r="DH31" s="634"/>
      <c r="DI31" s="634"/>
      <c r="DJ31" s="634"/>
      <c r="DK31" s="635"/>
      <c r="DL31" s="627">
        <v>10188</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279729</v>
      </c>
      <c r="S32" s="622"/>
      <c r="T32" s="622"/>
      <c r="U32" s="622"/>
      <c r="V32" s="622"/>
      <c r="W32" s="622"/>
      <c r="X32" s="622"/>
      <c r="Y32" s="623"/>
      <c r="Z32" s="659">
        <v>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99.8</v>
      </c>
      <c r="BH32" s="634"/>
      <c r="BI32" s="634"/>
      <c r="BJ32" s="634"/>
      <c r="BK32" s="634"/>
      <c r="BL32" s="634"/>
      <c r="BM32" s="625">
        <v>98.5</v>
      </c>
      <c r="BN32" s="634"/>
      <c r="BO32" s="634"/>
      <c r="BP32" s="634"/>
      <c r="BQ32" s="657"/>
      <c r="BR32" s="687">
        <v>99.7</v>
      </c>
      <c r="BS32" s="634"/>
      <c r="BT32" s="634"/>
      <c r="BU32" s="634"/>
      <c r="BV32" s="634"/>
      <c r="BW32" s="634"/>
      <c r="BX32" s="625">
        <v>98</v>
      </c>
      <c r="BY32" s="634"/>
      <c r="BZ32" s="634"/>
      <c r="CA32" s="634"/>
      <c r="CB32" s="657"/>
      <c r="CD32" s="644"/>
      <c r="CE32" s="645"/>
      <c r="CF32" s="618" t="s">
        <v>304</v>
      </c>
      <c r="CG32" s="619"/>
      <c r="CH32" s="619"/>
      <c r="CI32" s="619"/>
      <c r="CJ32" s="619"/>
      <c r="CK32" s="619"/>
      <c r="CL32" s="619"/>
      <c r="CM32" s="619"/>
      <c r="CN32" s="619"/>
      <c r="CO32" s="619"/>
      <c r="CP32" s="619"/>
      <c r="CQ32" s="620"/>
      <c r="CR32" s="621">
        <v>56</v>
      </c>
      <c r="CS32" s="622"/>
      <c r="CT32" s="622"/>
      <c r="CU32" s="622"/>
      <c r="CV32" s="622"/>
      <c r="CW32" s="622"/>
      <c r="CX32" s="622"/>
      <c r="CY32" s="623"/>
      <c r="CZ32" s="624">
        <v>0</v>
      </c>
      <c r="DA32" s="636"/>
      <c r="DB32" s="636"/>
      <c r="DC32" s="637"/>
      <c r="DD32" s="627">
        <v>56</v>
      </c>
      <c r="DE32" s="622"/>
      <c r="DF32" s="622"/>
      <c r="DG32" s="622"/>
      <c r="DH32" s="622"/>
      <c r="DI32" s="622"/>
      <c r="DJ32" s="622"/>
      <c r="DK32" s="623"/>
      <c r="DL32" s="627">
        <v>56</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25603</v>
      </c>
      <c r="S33" s="622"/>
      <c r="T33" s="622"/>
      <c r="U33" s="622"/>
      <c r="V33" s="622"/>
      <c r="W33" s="622"/>
      <c r="X33" s="622"/>
      <c r="Y33" s="623"/>
      <c r="Z33" s="659">
        <v>0.5</v>
      </c>
      <c r="AA33" s="659"/>
      <c r="AB33" s="659"/>
      <c r="AC33" s="659"/>
      <c r="AD33" s="660">
        <v>11090</v>
      </c>
      <c r="AE33" s="660"/>
      <c r="AF33" s="660"/>
      <c r="AG33" s="660"/>
      <c r="AH33" s="660"/>
      <c r="AI33" s="660"/>
      <c r="AJ33" s="660"/>
      <c r="AK33" s="660"/>
      <c r="AL33" s="624">
        <v>0.4</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99.5</v>
      </c>
      <c r="BH33" s="606"/>
      <c r="BI33" s="606"/>
      <c r="BJ33" s="606"/>
      <c r="BK33" s="606"/>
      <c r="BL33" s="606"/>
      <c r="BM33" s="652">
        <v>96.9</v>
      </c>
      <c r="BN33" s="606"/>
      <c r="BO33" s="606"/>
      <c r="BP33" s="606"/>
      <c r="BQ33" s="669"/>
      <c r="BR33" s="682">
        <v>99.6</v>
      </c>
      <c r="BS33" s="606"/>
      <c r="BT33" s="606"/>
      <c r="BU33" s="606"/>
      <c r="BV33" s="606"/>
      <c r="BW33" s="606"/>
      <c r="BX33" s="652">
        <v>96.4</v>
      </c>
      <c r="BY33" s="606"/>
      <c r="BZ33" s="606"/>
      <c r="CA33" s="606"/>
      <c r="CB33" s="669"/>
      <c r="CD33" s="618" t="s">
        <v>307</v>
      </c>
      <c r="CE33" s="619"/>
      <c r="CF33" s="619"/>
      <c r="CG33" s="619"/>
      <c r="CH33" s="619"/>
      <c r="CI33" s="619"/>
      <c r="CJ33" s="619"/>
      <c r="CK33" s="619"/>
      <c r="CL33" s="619"/>
      <c r="CM33" s="619"/>
      <c r="CN33" s="619"/>
      <c r="CO33" s="619"/>
      <c r="CP33" s="619"/>
      <c r="CQ33" s="620"/>
      <c r="CR33" s="621">
        <v>2615802</v>
      </c>
      <c r="CS33" s="634"/>
      <c r="CT33" s="634"/>
      <c r="CU33" s="634"/>
      <c r="CV33" s="634"/>
      <c r="CW33" s="634"/>
      <c r="CX33" s="634"/>
      <c r="CY33" s="635"/>
      <c r="CZ33" s="624">
        <v>49.1</v>
      </c>
      <c r="DA33" s="636"/>
      <c r="DB33" s="636"/>
      <c r="DC33" s="637"/>
      <c r="DD33" s="627">
        <v>1599643</v>
      </c>
      <c r="DE33" s="634"/>
      <c r="DF33" s="634"/>
      <c r="DG33" s="634"/>
      <c r="DH33" s="634"/>
      <c r="DI33" s="634"/>
      <c r="DJ33" s="634"/>
      <c r="DK33" s="635"/>
      <c r="DL33" s="627">
        <v>827790</v>
      </c>
      <c r="DM33" s="634"/>
      <c r="DN33" s="634"/>
      <c r="DO33" s="634"/>
      <c r="DP33" s="634"/>
      <c r="DQ33" s="634"/>
      <c r="DR33" s="634"/>
      <c r="DS33" s="634"/>
      <c r="DT33" s="634"/>
      <c r="DU33" s="634"/>
      <c r="DV33" s="635"/>
      <c r="DW33" s="624">
        <v>27</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555968</v>
      </c>
      <c r="S34" s="622"/>
      <c r="T34" s="622"/>
      <c r="U34" s="622"/>
      <c r="V34" s="622"/>
      <c r="W34" s="622"/>
      <c r="X34" s="622"/>
      <c r="Y34" s="623"/>
      <c r="Z34" s="659">
        <v>9.9</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864123</v>
      </c>
      <c r="CS34" s="622"/>
      <c r="CT34" s="622"/>
      <c r="CU34" s="622"/>
      <c r="CV34" s="622"/>
      <c r="CW34" s="622"/>
      <c r="CX34" s="622"/>
      <c r="CY34" s="623"/>
      <c r="CZ34" s="624">
        <v>16.2</v>
      </c>
      <c r="DA34" s="636"/>
      <c r="DB34" s="636"/>
      <c r="DC34" s="637"/>
      <c r="DD34" s="627">
        <v>431674</v>
      </c>
      <c r="DE34" s="622"/>
      <c r="DF34" s="622"/>
      <c r="DG34" s="622"/>
      <c r="DH34" s="622"/>
      <c r="DI34" s="622"/>
      <c r="DJ34" s="622"/>
      <c r="DK34" s="623"/>
      <c r="DL34" s="627">
        <v>276323</v>
      </c>
      <c r="DM34" s="622"/>
      <c r="DN34" s="622"/>
      <c r="DO34" s="622"/>
      <c r="DP34" s="622"/>
      <c r="DQ34" s="622"/>
      <c r="DR34" s="622"/>
      <c r="DS34" s="622"/>
      <c r="DT34" s="622"/>
      <c r="DU34" s="622"/>
      <c r="DV34" s="623"/>
      <c r="DW34" s="624">
        <v>9</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227061</v>
      </c>
      <c r="S35" s="622"/>
      <c r="T35" s="622"/>
      <c r="U35" s="622"/>
      <c r="V35" s="622"/>
      <c r="W35" s="622"/>
      <c r="X35" s="622"/>
      <c r="Y35" s="623"/>
      <c r="Z35" s="659">
        <v>4</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261519</v>
      </c>
      <c r="CS35" s="634"/>
      <c r="CT35" s="634"/>
      <c r="CU35" s="634"/>
      <c r="CV35" s="634"/>
      <c r="CW35" s="634"/>
      <c r="CX35" s="634"/>
      <c r="CY35" s="635"/>
      <c r="CZ35" s="624">
        <v>4.9000000000000004</v>
      </c>
      <c r="DA35" s="636"/>
      <c r="DB35" s="636"/>
      <c r="DC35" s="637"/>
      <c r="DD35" s="627">
        <v>195183</v>
      </c>
      <c r="DE35" s="634"/>
      <c r="DF35" s="634"/>
      <c r="DG35" s="634"/>
      <c r="DH35" s="634"/>
      <c r="DI35" s="634"/>
      <c r="DJ35" s="634"/>
      <c r="DK35" s="635"/>
      <c r="DL35" s="627">
        <v>192965</v>
      </c>
      <c r="DM35" s="634"/>
      <c r="DN35" s="634"/>
      <c r="DO35" s="634"/>
      <c r="DP35" s="634"/>
      <c r="DQ35" s="634"/>
      <c r="DR35" s="634"/>
      <c r="DS35" s="634"/>
      <c r="DT35" s="634"/>
      <c r="DU35" s="634"/>
      <c r="DV35" s="635"/>
      <c r="DW35" s="624">
        <v>6.3</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80000</v>
      </c>
      <c r="S36" s="622"/>
      <c r="T36" s="622"/>
      <c r="U36" s="622"/>
      <c r="V36" s="622"/>
      <c r="W36" s="622"/>
      <c r="X36" s="622"/>
      <c r="Y36" s="623"/>
      <c r="Z36" s="659">
        <v>1.4</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542744</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48196</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542440</v>
      </c>
      <c r="CS36" s="622"/>
      <c r="CT36" s="622"/>
      <c r="CU36" s="622"/>
      <c r="CV36" s="622"/>
      <c r="CW36" s="622"/>
      <c r="CX36" s="622"/>
      <c r="CY36" s="623"/>
      <c r="CZ36" s="624">
        <v>10.199999999999999</v>
      </c>
      <c r="DA36" s="636"/>
      <c r="DB36" s="636"/>
      <c r="DC36" s="637"/>
      <c r="DD36" s="627">
        <v>370797</v>
      </c>
      <c r="DE36" s="622"/>
      <c r="DF36" s="622"/>
      <c r="DG36" s="622"/>
      <c r="DH36" s="622"/>
      <c r="DI36" s="622"/>
      <c r="DJ36" s="622"/>
      <c r="DK36" s="623"/>
      <c r="DL36" s="627">
        <v>233036</v>
      </c>
      <c r="DM36" s="622"/>
      <c r="DN36" s="622"/>
      <c r="DO36" s="622"/>
      <c r="DP36" s="622"/>
      <c r="DQ36" s="622"/>
      <c r="DR36" s="622"/>
      <c r="DS36" s="622"/>
      <c r="DT36" s="622"/>
      <c r="DU36" s="622"/>
      <c r="DV36" s="623"/>
      <c r="DW36" s="624">
        <v>7.6</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108422</v>
      </c>
      <c r="S37" s="622"/>
      <c r="T37" s="622"/>
      <c r="U37" s="622"/>
      <c r="V37" s="622"/>
      <c r="W37" s="622"/>
      <c r="X37" s="622"/>
      <c r="Y37" s="623"/>
      <c r="Z37" s="659">
        <v>1.9</v>
      </c>
      <c r="AA37" s="659"/>
      <c r="AB37" s="659"/>
      <c r="AC37" s="659"/>
      <c r="AD37" s="660">
        <v>5198</v>
      </c>
      <c r="AE37" s="660"/>
      <c r="AF37" s="660"/>
      <c r="AG37" s="660"/>
      <c r="AH37" s="660"/>
      <c r="AI37" s="660"/>
      <c r="AJ37" s="660"/>
      <c r="AK37" s="660"/>
      <c r="AL37" s="624">
        <v>0.2</v>
      </c>
      <c r="AM37" s="625"/>
      <c r="AN37" s="625"/>
      <c r="AO37" s="661"/>
      <c r="AQ37" s="654" t="s">
        <v>319</v>
      </c>
      <c r="AR37" s="655"/>
      <c r="AS37" s="655"/>
      <c r="AT37" s="655"/>
      <c r="AU37" s="655"/>
      <c r="AV37" s="655"/>
      <c r="AW37" s="655"/>
      <c r="AX37" s="655"/>
      <c r="AY37" s="656"/>
      <c r="AZ37" s="621">
        <v>154804</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43645</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137615</v>
      </c>
      <c r="CS37" s="634"/>
      <c r="CT37" s="634"/>
      <c r="CU37" s="634"/>
      <c r="CV37" s="634"/>
      <c r="CW37" s="634"/>
      <c r="CX37" s="634"/>
      <c r="CY37" s="635"/>
      <c r="CZ37" s="624">
        <v>2.6</v>
      </c>
      <c r="DA37" s="636"/>
      <c r="DB37" s="636"/>
      <c r="DC37" s="637"/>
      <c r="DD37" s="627">
        <v>137615</v>
      </c>
      <c r="DE37" s="634"/>
      <c r="DF37" s="634"/>
      <c r="DG37" s="634"/>
      <c r="DH37" s="634"/>
      <c r="DI37" s="634"/>
      <c r="DJ37" s="634"/>
      <c r="DK37" s="635"/>
      <c r="DL37" s="627">
        <v>137219</v>
      </c>
      <c r="DM37" s="634"/>
      <c r="DN37" s="634"/>
      <c r="DO37" s="634"/>
      <c r="DP37" s="634"/>
      <c r="DQ37" s="634"/>
      <c r="DR37" s="634"/>
      <c r="DS37" s="634"/>
      <c r="DT37" s="634"/>
      <c r="DU37" s="634"/>
      <c r="DV37" s="635"/>
      <c r="DW37" s="624">
        <v>4.5</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407800</v>
      </c>
      <c r="S38" s="622"/>
      <c r="T38" s="622"/>
      <c r="U38" s="622"/>
      <c r="V38" s="622"/>
      <c r="W38" s="622"/>
      <c r="X38" s="622"/>
      <c r="Y38" s="623"/>
      <c r="Z38" s="659">
        <v>7.3</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91444</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541</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435063</v>
      </c>
      <c r="CS38" s="622"/>
      <c r="CT38" s="622"/>
      <c r="CU38" s="622"/>
      <c r="CV38" s="622"/>
      <c r="CW38" s="622"/>
      <c r="CX38" s="622"/>
      <c r="CY38" s="623"/>
      <c r="CZ38" s="624">
        <v>8.1999999999999993</v>
      </c>
      <c r="DA38" s="636"/>
      <c r="DB38" s="636"/>
      <c r="DC38" s="637"/>
      <c r="DD38" s="627">
        <v>388026</v>
      </c>
      <c r="DE38" s="622"/>
      <c r="DF38" s="622"/>
      <c r="DG38" s="622"/>
      <c r="DH38" s="622"/>
      <c r="DI38" s="622"/>
      <c r="DJ38" s="622"/>
      <c r="DK38" s="623"/>
      <c r="DL38" s="627">
        <v>112925</v>
      </c>
      <c r="DM38" s="622"/>
      <c r="DN38" s="622"/>
      <c r="DO38" s="622"/>
      <c r="DP38" s="622"/>
      <c r="DQ38" s="622"/>
      <c r="DR38" s="622"/>
      <c r="DS38" s="622"/>
      <c r="DT38" s="622"/>
      <c r="DU38" s="622"/>
      <c r="DV38" s="623"/>
      <c r="DW38" s="624">
        <v>3.7</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44756</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772</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453476</v>
      </c>
      <c r="CS39" s="634"/>
      <c r="CT39" s="634"/>
      <c r="CU39" s="634"/>
      <c r="CV39" s="634"/>
      <c r="CW39" s="634"/>
      <c r="CX39" s="634"/>
      <c r="CY39" s="635"/>
      <c r="CZ39" s="624">
        <v>8.5</v>
      </c>
      <c r="DA39" s="636"/>
      <c r="DB39" s="636"/>
      <c r="DC39" s="637"/>
      <c r="DD39" s="627">
        <v>174782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t="s">
        <v>122</v>
      </c>
      <c r="S40" s="622"/>
      <c r="T40" s="622"/>
      <c r="U40" s="622"/>
      <c r="V40" s="622"/>
      <c r="W40" s="622"/>
      <c r="X40" s="622"/>
      <c r="Y40" s="623"/>
      <c r="Z40" s="659" t="s">
        <v>122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11999</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113</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59181</v>
      </c>
      <c r="CS40" s="622"/>
      <c r="CT40" s="622"/>
      <c r="CU40" s="622"/>
      <c r="CV40" s="622"/>
      <c r="CW40" s="622"/>
      <c r="CX40" s="622"/>
      <c r="CY40" s="623"/>
      <c r="CZ40" s="624">
        <v>1.1000000000000001</v>
      </c>
      <c r="DA40" s="636"/>
      <c r="DB40" s="636"/>
      <c r="DC40" s="637"/>
      <c r="DD40" s="627">
        <v>39181</v>
      </c>
      <c r="DE40" s="622"/>
      <c r="DF40" s="622"/>
      <c r="DG40" s="622"/>
      <c r="DH40" s="622"/>
      <c r="DI40" s="622"/>
      <c r="DJ40" s="622"/>
      <c r="DK40" s="623"/>
      <c r="DL40" s="627">
        <v>12541</v>
      </c>
      <c r="DM40" s="622"/>
      <c r="DN40" s="622"/>
      <c r="DO40" s="622"/>
      <c r="DP40" s="622"/>
      <c r="DQ40" s="622"/>
      <c r="DR40" s="622"/>
      <c r="DS40" s="622"/>
      <c r="DT40" s="622"/>
      <c r="DU40" s="622"/>
      <c r="DV40" s="623"/>
      <c r="DW40" s="624">
        <v>0.4</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5612908</v>
      </c>
      <c r="S41" s="646"/>
      <c r="T41" s="646"/>
      <c r="U41" s="646"/>
      <c r="V41" s="646"/>
      <c r="W41" s="646"/>
      <c r="X41" s="646"/>
      <c r="Y41" s="649"/>
      <c r="Z41" s="650">
        <v>100</v>
      </c>
      <c r="AA41" s="650"/>
      <c r="AB41" s="650"/>
      <c r="AC41" s="650"/>
      <c r="AD41" s="651">
        <v>3067105</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38852</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200889</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382</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589768</v>
      </c>
      <c r="CS42" s="634"/>
      <c r="CT42" s="634"/>
      <c r="CU42" s="634"/>
      <c r="CV42" s="634"/>
      <c r="CW42" s="634"/>
      <c r="CX42" s="634"/>
      <c r="CY42" s="635"/>
      <c r="CZ42" s="624">
        <v>11.1</v>
      </c>
      <c r="DA42" s="636"/>
      <c r="DB42" s="636"/>
      <c r="DC42" s="637"/>
      <c r="DD42" s="627">
        <v>69026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t="s">
        <v>122</v>
      </c>
      <c r="CS43" s="634"/>
      <c r="CT43" s="634"/>
      <c r="CU43" s="634"/>
      <c r="CV43" s="634"/>
      <c r="CW43" s="634"/>
      <c r="CX43" s="634"/>
      <c r="CY43" s="635"/>
      <c r="CZ43" s="624" t="s">
        <v>122</v>
      </c>
      <c r="DA43" s="636"/>
      <c r="DB43" s="636"/>
      <c r="DC43" s="637"/>
      <c r="DD43" s="627" t="s">
        <v>122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589768</v>
      </c>
      <c r="CS44" s="622"/>
      <c r="CT44" s="622"/>
      <c r="CU44" s="622"/>
      <c r="CV44" s="622"/>
      <c r="CW44" s="622"/>
      <c r="CX44" s="622"/>
      <c r="CY44" s="623"/>
      <c r="CZ44" s="624">
        <v>11.1</v>
      </c>
      <c r="DA44" s="625"/>
      <c r="DB44" s="625"/>
      <c r="DC44" s="626"/>
      <c r="DD44" s="627">
        <v>69026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126065</v>
      </c>
      <c r="CS45" s="634"/>
      <c r="CT45" s="634"/>
      <c r="CU45" s="634"/>
      <c r="CV45" s="634"/>
      <c r="CW45" s="634"/>
      <c r="CX45" s="634"/>
      <c r="CY45" s="635"/>
      <c r="CZ45" s="624">
        <v>2.4</v>
      </c>
      <c r="DA45" s="636"/>
      <c r="DB45" s="636"/>
      <c r="DC45" s="637"/>
      <c r="DD45" s="627">
        <v>4689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300855</v>
      </c>
      <c r="CS46" s="622"/>
      <c r="CT46" s="622"/>
      <c r="CU46" s="622"/>
      <c r="CV46" s="622"/>
      <c r="CW46" s="622"/>
      <c r="CX46" s="622"/>
      <c r="CY46" s="623"/>
      <c r="CZ46" s="624">
        <v>5.6</v>
      </c>
      <c r="DA46" s="625"/>
      <c r="DB46" s="625"/>
      <c r="DC46" s="626"/>
      <c r="DD46" s="627">
        <v>45180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5330427</v>
      </c>
      <c r="CS49" s="606"/>
      <c r="CT49" s="606"/>
      <c r="CU49" s="606"/>
      <c r="CV49" s="606"/>
      <c r="CW49" s="606"/>
      <c r="CX49" s="606"/>
      <c r="CY49" s="607"/>
      <c r="CZ49" s="608">
        <v>100</v>
      </c>
      <c r="DA49" s="609"/>
      <c r="DB49" s="609"/>
      <c r="DC49" s="610"/>
      <c r="DD49" s="611">
        <v>3411154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917TgR3MwjharKlKX1joLDqjZwAczcN+8ctQVFNqp+UeXaNUIXf/d9iLI5Zc07CqNozR1scW0LvtSZogYGu8/g==" saltValue="6oTyxslziXNp4P6yqlSns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89" t="s">
        <v>352</v>
      </c>
      <c r="B2" s="1089"/>
      <c r="C2" s="1089"/>
      <c r="D2" s="1089"/>
      <c r="E2" s="1089"/>
      <c r="F2" s="1089"/>
      <c r="G2" s="1089"/>
      <c r="H2" s="1089"/>
      <c r="I2" s="1089"/>
      <c r="J2" s="1089"/>
      <c r="K2" s="1089"/>
      <c r="L2" s="1089"/>
      <c r="M2" s="1089"/>
      <c r="N2" s="1089"/>
      <c r="O2" s="1089"/>
      <c r="P2" s="1089"/>
      <c r="Q2" s="1089"/>
      <c r="R2" s="1089"/>
      <c r="S2" s="1089"/>
      <c r="T2" s="1089"/>
      <c r="U2" s="1089"/>
      <c r="V2" s="1089"/>
      <c r="W2" s="1089"/>
      <c r="X2" s="1089"/>
      <c r="Y2" s="1089"/>
      <c r="Z2" s="1089"/>
      <c r="AA2" s="1089"/>
      <c r="AB2" s="1089"/>
      <c r="AC2" s="1089"/>
      <c r="AD2" s="1089"/>
      <c r="AE2" s="1089"/>
      <c r="AF2" s="1089"/>
      <c r="AG2" s="1089"/>
      <c r="AH2" s="1089"/>
      <c r="AI2" s="1089"/>
      <c r="AJ2" s="1089"/>
      <c r="AK2" s="1089"/>
      <c r="AL2" s="1089"/>
      <c r="AM2" s="1089"/>
      <c r="AN2" s="1089"/>
      <c r="AO2" s="1089"/>
      <c r="AP2" s="1089"/>
      <c r="AQ2" s="1089"/>
      <c r="AR2" s="1089"/>
      <c r="AS2" s="1089"/>
      <c r="AT2" s="1089"/>
      <c r="AU2" s="1089"/>
      <c r="AV2" s="1089"/>
      <c r="AW2" s="1089"/>
      <c r="AX2" s="1089"/>
      <c r="AY2" s="1089"/>
      <c r="AZ2" s="1089"/>
      <c r="BA2" s="1089"/>
      <c r="BB2" s="1089"/>
      <c r="BC2" s="1089"/>
      <c r="BD2" s="1089"/>
      <c r="BE2" s="1089"/>
      <c r="BF2" s="1089"/>
      <c r="BG2" s="1089"/>
      <c r="BH2" s="1089"/>
      <c r="BI2" s="1089"/>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0" t="s">
        <v>353</v>
      </c>
      <c r="DK2" s="1091"/>
      <c r="DL2" s="1091"/>
      <c r="DM2" s="1091"/>
      <c r="DN2" s="1091"/>
      <c r="DO2" s="1092"/>
      <c r="DP2" s="228"/>
      <c r="DQ2" s="1090" t="s">
        <v>354</v>
      </c>
      <c r="DR2" s="1091"/>
      <c r="DS2" s="1091"/>
      <c r="DT2" s="1091"/>
      <c r="DU2" s="1091"/>
      <c r="DV2" s="1091"/>
      <c r="DW2" s="1091"/>
      <c r="DX2" s="1091"/>
      <c r="DY2" s="1091"/>
      <c r="DZ2" s="1092"/>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3"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3" t="s">
        <v>371</v>
      </c>
      <c r="DH5" s="1084"/>
      <c r="DI5" s="1084"/>
      <c r="DJ5" s="1084"/>
      <c r="DK5" s="1085"/>
      <c r="DL5" s="1083" t="s">
        <v>372</v>
      </c>
      <c r="DM5" s="1084"/>
      <c r="DN5" s="1084"/>
      <c r="DO5" s="1084"/>
      <c r="DP5" s="1085"/>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4"/>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6"/>
      <c r="DH6" s="1087"/>
      <c r="DI6" s="1087"/>
      <c r="DJ6" s="1087"/>
      <c r="DK6" s="1088"/>
      <c r="DL6" s="1086"/>
      <c r="DM6" s="1087"/>
      <c r="DN6" s="1087"/>
      <c r="DO6" s="1087"/>
      <c r="DP6" s="1088"/>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1">
        <v>5409</v>
      </c>
      <c r="R7" s="1102"/>
      <c r="S7" s="1102"/>
      <c r="T7" s="1102"/>
      <c r="U7" s="1102"/>
      <c r="V7" s="1102">
        <v>5126</v>
      </c>
      <c r="W7" s="1102"/>
      <c r="X7" s="1102"/>
      <c r="Y7" s="1102"/>
      <c r="Z7" s="1102"/>
      <c r="AA7" s="1102">
        <v>282</v>
      </c>
      <c r="AB7" s="1102"/>
      <c r="AC7" s="1102"/>
      <c r="AD7" s="1102"/>
      <c r="AE7" s="1103"/>
      <c r="AF7" s="1104">
        <v>269</v>
      </c>
      <c r="AG7" s="1105"/>
      <c r="AH7" s="1105"/>
      <c r="AI7" s="1105"/>
      <c r="AJ7" s="1106"/>
      <c r="AK7" s="1107" t="s">
        <v>554</v>
      </c>
      <c r="AL7" s="1108"/>
      <c r="AM7" s="1108"/>
      <c r="AN7" s="1108"/>
      <c r="AO7" s="1108"/>
      <c r="AP7" s="1108">
        <v>3513</v>
      </c>
      <c r="AQ7" s="1108"/>
      <c r="AR7" s="1108"/>
      <c r="AS7" s="1108"/>
      <c r="AT7" s="1108"/>
      <c r="AU7" s="1109"/>
      <c r="AV7" s="1109"/>
      <c r="AW7" s="1109"/>
      <c r="AX7" s="1109"/>
      <c r="AY7" s="1110"/>
      <c r="AZ7" s="232"/>
      <c r="BA7" s="232"/>
      <c r="BB7" s="232"/>
      <c r="BC7" s="232"/>
      <c r="BD7" s="232"/>
      <c r="BE7" s="233"/>
      <c r="BF7" s="233"/>
      <c r="BG7" s="233"/>
      <c r="BH7" s="233"/>
      <c r="BI7" s="233"/>
      <c r="BJ7" s="233"/>
      <c r="BK7" s="233"/>
      <c r="BL7" s="233"/>
      <c r="BM7" s="233"/>
      <c r="BN7" s="233"/>
      <c r="BO7" s="233"/>
      <c r="BP7" s="233"/>
      <c r="BQ7" s="236">
        <v>1</v>
      </c>
      <c r="BR7" s="237"/>
      <c r="BS7" s="1098"/>
      <c r="BT7" s="1099"/>
      <c r="BU7" s="1099"/>
      <c r="BV7" s="1099"/>
      <c r="BW7" s="1099"/>
      <c r="BX7" s="1099"/>
      <c r="BY7" s="1099"/>
      <c r="BZ7" s="1099"/>
      <c r="CA7" s="1099"/>
      <c r="CB7" s="1099"/>
      <c r="CC7" s="1099"/>
      <c r="CD7" s="1099"/>
      <c r="CE7" s="1099"/>
      <c r="CF7" s="1099"/>
      <c r="CG7" s="1111"/>
      <c r="CH7" s="1095"/>
      <c r="CI7" s="1096"/>
      <c r="CJ7" s="1096"/>
      <c r="CK7" s="1096"/>
      <c r="CL7" s="1097"/>
      <c r="CM7" s="1095"/>
      <c r="CN7" s="1096"/>
      <c r="CO7" s="1096"/>
      <c r="CP7" s="1096"/>
      <c r="CQ7" s="1097"/>
      <c r="CR7" s="1095"/>
      <c r="CS7" s="1096"/>
      <c r="CT7" s="1096"/>
      <c r="CU7" s="1096"/>
      <c r="CV7" s="1097"/>
      <c r="CW7" s="1095"/>
      <c r="CX7" s="1096"/>
      <c r="CY7" s="1096"/>
      <c r="CZ7" s="1096"/>
      <c r="DA7" s="1097"/>
      <c r="DB7" s="1095"/>
      <c r="DC7" s="1096"/>
      <c r="DD7" s="1096"/>
      <c r="DE7" s="1096"/>
      <c r="DF7" s="1097"/>
      <c r="DG7" s="1095"/>
      <c r="DH7" s="1096"/>
      <c r="DI7" s="1096"/>
      <c r="DJ7" s="1096"/>
      <c r="DK7" s="1097"/>
      <c r="DL7" s="1095"/>
      <c r="DM7" s="1096"/>
      <c r="DN7" s="1096"/>
      <c r="DO7" s="1096"/>
      <c r="DP7" s="1097"/>
      <c r="DQ7" s="1095"/>
      <c r="DR7" s="1096"/>
      <c r="DS7" s="1096"/>
      <c r="DT7" s="1096"/>
      <c r="DU7" s="1097"/>
      <c r="DV7" s="1098"/>
      <c r="DW7" s="1099"/>
      <c r="DX7" s="1099"/>
      <c r="DY7" s="1099"/>
      <c r="DZ7" s="1100"/>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177</v>
      </c>
      <c r="R8" s="1039"/>
      <c r="S8" s="1039"/>
      <c r="T8" s="1039"/>
      <c r="U8" s="1039"/>
      <c r="V8" s="1039">
        <v>177</v>
      </c>
      <c r="W8" s="1039"/>
      <c r="X8" s="1039"/>
      <c r="Y8" s="1039"/>
      <c r="Z8" s="1039"/>
      <c r="AA8" s="1039" t="s">
        <v>556</v>
      </c>
      <c r="AB8" s="1039"/>
      <c r="AC8" s="1039"/>
      <c r="AD8" s="1039"/>
      <c r="AE8" s="1040"/>
      <c r="AF8" s="1035" t="s">
        <v>122</v>
      </c>
      <c r="AG8" s="1036"/>
      <c r="AH8" s="1036"/>
      <c r="AI8" s="1036"/>
      <c r="AJ8" s="1037"/>
      <c r="AK8" s="1079" t="s">
        <v>555</v>
      </c>
      <c r="AL8" s="1080"/>
      <c r="AM8" s="1080"/>
      <c r="AN8" s="1080"/>
      <c r="AO8" s="1080"/>
      <c r="AP8" s="1080">
        <v>23</v>
      </c>
      <c r="AQ8" s="1080"/>
      <c r="AR8" s="1080"/>
      <c r="AS8" s="1080"/>
      <c r="AT8" s="1080"/>
      <c r="AU8" s="1081"/>
      <c r="AV8" s="1081"/>
      <c r="AW8" s="1081"/>
      <c r="AX8" s="1081"/>
      <c r="AY8" s="1082"/>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t="s">
        <v>376</v>
      </c>
      <c r="C9" s="1031"/>
      <c r="D9" s="1031"/>
      <c r="E9" s="1031"/>
      <c r="F9" s="1031"/>
      <c r="G9" s="1031"/>
      <c r="H9" s="1031"/>
      <c r="I9" s="1031"/>
      <c r="J9" s="1031"/>
      <c r="K9" s="1031"/>
      <c r="L9" s="1031"/>
      <c r="M9" s="1031"/>
      <c r="N9" s="1031"/>
      <c r="O9" s="1031"/>
      <c r="P9" s="1032"/>
      <c r="Q9" s="1038">
        <v>293</v>
      </c>
      <c r="R9" s="1039"/>
      <c r="S9" s="1039"/>
      <c r="T9" s="1039"/>
      <c r="U9" s="1039"/>
      <c r="V9" s="1039">
        <v>293</v>
      </c>
      <c r="W9" s="1039"/>
      <c r="X9" s="1039"/>
      <c r="Y9" s="1039"/>
      <c r="Z9" s="1039"/>
      <c r="AA9" s="1039" t="s">
        <v>556</v>
      </c>
      <c r="AB9" s="1039"/>
      <c r="AC9" s="1039"/>
      <c r="AD9" s="1039"/>
      <c r="AE9" s="1040"/>
      <c r="AF9" s="1035" t="s">
        <v>122</v>
      </c>
      <c r="AG9" s="1036"/>
      <c r="AH9" s="1036"/>
      <c r="AI9" s="1036"/>
      <c r="AJ9" s="1037"/>
      <c r="AK9" s="1079" t="s">
        <v>556</v>
      </c>
      <c r="AL9" s="1080"/>
      <c r="AM9" s="1080"/>
      <c r="AN9" s="1080"/>
      <c r="AO9" s="1080"/>
      <c r="AP9" s="1080">
        <v>1260</v>
      </c>
      <c r="AQ9" s="1080"/>
      <c r="AR9" s="1080"/>
      <c r="AS9" s="1080"/>
      <c r="AT9" s="1080"/>
      <c r="AU9" s="1081"/>
      <c r="AV9" s="1081"/>
      <c r="AW9" s="1081"/>
      <c r="AX9" s="1081"/>
      <c r="AY9" s="1082"/>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79"/>
      <c r="AL10" s="1080"/>
      <c r="AM10" s="1080"/>
      <c r="AN10" s="1080"/>
      <c r="AO10" s="1080"/>
      <c r="AP10" s="1080"/>
      <c r="AQ10" s="1080"/>
      <c r="AR10" s="1080"/>
      <c r="AS10" s="1080"/>
      <c r="AT10" s="1080"/>
      <c r="AU10" s="1081"/>
      <c r="AV10" s="1081"/>
      <c r="AW10" s="1081"/>
      <c r="AX10" s="1081"/>
      <c r="AY10" s="1082"/>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79"/>
      <c r="AL11" s="1080"/>
      <c r="AM11" s="1080"/>
      <c r="AN11" s="1080"/>
      <c r="AO11" s="1080"/>
      <c r="AP11" s="1080"/>
      <c r="AQ11" s="1080"/>
      <c r="AR11" s="1080"/>
      <c r="AS11" s="1080"/>
      <c r="AT11" s="1080"/>
      <c r="AU11" s="1081"/>
      <c r="AV11" s="1081"/>
      <c r="AW11" s="1081"/>
      <c r="AX11" s="1081"/>
      <c r="AY11" s="1082"/>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79"/>
      <c r="AL12" s="1080"/>
      <c r="AM12" s="1080"/>
      <c r="AN12" s="1080"/>
      <c r="AO12" s="1080"/>
      <c r="AP12" s="1080"/>
      <c r="AQ12" s="1080"/>
      <c r="AR12" s="1080"/>
      <c r="AS12" s="1080"/>
      <c r="AT12" s="1080"/>
      <c r="AU12" s="1081"/>
      <c r="AV12" s="1081"/>
      <c r="AW12" s="1081"/>
      <c r="AX12" s="1081"/>
      <c r="AY12" s="1082"/>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79"/>
      <c r="AL13" s="1080"/>
      <c r="AM13" s="1080"/>
      <c r="AN13" s="1080"/>
      <c r="AO13" s="1080"/>
      <c r="AP13" s="1080"/>
      <c r="AQ13" s="1080"/>
      <c r="AR13" s="1080"/>
      <c r="AS13" s="1080"/>
      <c r="AT13" s="1080"/>
      <c r="AU13" s="1081"/>
      <c r="AV13" s="1081"/>
      <c r="AW13" s="1081"/>
      <c r="AX13" s="1081"/>
      <c r="AY13" s="1082"/>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79"/>
      <c r="AL14" s="1080"/>
      <c r="AM14" s="1080"/>
      <c r="AN14" s="1080"/>
      <c r="AO14" s="1080"/>
      <c r="AP14" s="1080"/>
      <c r="AQ14" s="1080"/>
      <c r="AR14" s="1080"/>
      <c r="AS14" s="1080"/>
      <c r="AT14" s="1080"/>
      <c r="AU14" s="1081"/>
      <c r="AV14" s="1081"/>
      <c r="AW14" s="1081"/>
      <c r="AX14" s="1081"/>
      <c r="AY14" s="1082"/>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79"/>
      <c r="AL15" s="1080"/>
      <c r="AM15" s="1080"/>
      <c r="AN15" s="1080"/>
      <c r="AO15" s="1080"/>
      <c r="AP15" s="1080"/>
      <c r="AQ15" s="1080"/>
      <c r="AR15" s="1080"/>
      <c r="AS15" s="1080"/>
      <c r="AT15" s="1080"/>
      <c r="AU15" s="1081"/>
      <c r="AV15" s="1081"/>
      <c r="AW15" s="1081"/>
      <c r="AX15" s="1081"/>
      <c r="AY15" s="1082"/>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79"/>
      <c r="AL16" s="1080"/>
      <c r="AM16" s="1080"/>
      <c r="AN16" s="1080"/>
      <c r="AO16" s="1080"/>
      <c r="AP16" s="1080"/>
      <c r="AQ16" s="1080"/>
      <c r="AR16" s="1080"/>
      <c r="AS16" s="1080"/>
      <c r="AT16" s="1080"/>
      <c r="AU16" s="1081"/>
      <c r="AV16" s="1081"/>
      <c r="AW16" s="1081"/>
      <c r="AX16" s="1081"/>
      <c r="AY16" s="1082"/>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79"/>
      <c r="AL17" s="1080"/>
      <c r="AM17" s="1080"/>
      <c r="AN17" s="1080"/>
      <c r="AO17" s="1080"/>
      <c r="AP17" s="1080"/>
      <c r="AQ17" s="1080"/>
      <c r="AR17" s="1080"/>
      <c r="AS17" s="1080"/>
      <c r="AT17" s="1080"/>
      <c r="AU17" s="1081"/>
      <c r="AV17" s="1081"/>
      <c r="AW17" s="1081"/>
      <c r="AX17" s="1081"/>
      <c r="AY17" s="1082"/>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79"/>
      <c r="AL18" s="1080"/>
      <c r="AM18" s="1080"/>
      <c r="AN18" s="1080"/>
      <c r="AO18" s="1080"/>
      <c r="AP18" s="1080"/>
      <c r="AQ18" s="1080"/>
      <c r="AR18" s="1080"/>
      <c r="AS18" s="1080"/>
      <c r="AT18" s="1080"/>
      <c r="AU18" s="1081"/>
      <c r="AV18" s="1081"/>
      <c r="AW18" s="1081"/>
      <c r="AX18" s="1081"/>
      <c r="AY18" s="1082"/>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79"/>
      <c r="AL19" s="1080"/>
      <c r="AM19" s="1080"/>
      <c r="AN19" s="1080"/>
      <c r="AO19" s="1080"/>
      <c r="AP19" s="1080"/>
      <c r="AQ19" s="1080"/>
      <c r="AR19" s="1080"/>
      <c r="AS19" s="1080"/>
      <c r="AT19" s="1080"/>
      <c r="AU19" s="1081"/>
      <c r="AV19" s="1081"/>
      <c r="AW19" s="1081"/>
      <c r="AX19" s="1081"/>
      <c r="AY19" s="1082"/>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79"/>
      <c r="AL20" s="1080"/>
      <c r="AM20" s="1080"/>
      <c r="AN20" s="1080"/>
      <c r="AO20" s="1080"/>
      <c r="AP20" s="1080"/>
      <c r="AQ20" s="1080"/>
      <c r="AR20" s="1080"/>
      <c r="AS20" s="1080"/>
      <c r="AT20" s="1080"/>
      <c r="AU20" s="1081"/>
      <c r="AV20" s="1081"/>
      <c r="AW20" s="1081"/>
      <c r="AX20" s="1081"/>
      <c r="AY20" s="1082"/>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79"/>
      <c r="AL21" s="1080"/>
      <c r="AM21" s="1080"/>
      <c r="AN21" s="1080"/>
      <c r="AO21" s="1080"/>
      <c r="AP21" s="1080"/>
      <c r="AQ21" s="1080"/>
      <c r="AR21" s="1080"/>
      <c r="AS21" s="1080"/>
      <c r="AT21" s="1080"/>
      <c r="AU21" s="1081"/>
      <c r="AV21" s="1081"/>
      <c r="AW21" s="1081"/>
      <c r="AX21" s="1081"/>
      <c r="AY21" s="1082"/>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2"/>
      <c r="R22" s="1073"/>
      <c r="S22" s="1073"/>
      <c r="T22" s="1073"/>
      <c r="U22" s="1073"/>
      <c r="V22" s="1073"/>
      <c r="W22" s="1073"/>
      <c r="X22" s="1073"/>
      <c r="Y22" s="1073"/>
      <c r="Z22" s="1073"/>
      <c r="AA22" s="1073"/>
      <c r="AB22" s="1073"/>
      <c r="AC22" s="1073"/>
      <c r="AD22" s="1073"/>
      <c r="AE22" s="1074"/>
      <c r="AF22" s="1035"/>
      <c r="AG22" s="1036"/>
      <c r="AH22" s="1036"/>
      <c r="AI22" s="1036"/>
      <c r="AJ22" s="1037"/>
      <c r="AK22" s="1075"/>
      <c r="AL22" s="1076"/>
      <c r="AM22" s="1076"/>
      <c r="AN22" s="1076"/>
      <c r="AO22" s="1076"/>
      <c r="AP22" s="1076"/>
      <c r="AQ22" s="1076"/>
      <c r="AR22" s="1076"/>
      <c r="AS22" s="1076"/>
      <c r="AT22" s="1076"/>
      <c r="AU22" s="1077"/>
      <c r="AV22" s="1077"/>
      <c r="AW22" s="1077"/>
      <c r="AX22" s="1077"/>
      <c r="AY22" s="1078"/>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1">
        <f>Q7+Q8+Q9</f>
        <v>5879</v>
      </c>
      <c r="R23" s="1062"/>
      <c r="S23" s="1062"/>
      <c r="T23" s="1062"/>
      <c r="U23" s="1062"/>
      <c r="V23" s="1061">
        <f t="shared" ref="V23" si="0">V7+V8+V9</f>
        <v>5596</v>
      </c>
      <c r="W23" s="1062"/>
      <c r="X23" s="1062"/>
      <c r="Y23" s="1062"/>
      <c r="Z23" s="1062"/>
      <c r="AA23" s="1061">
        <v>282</v>
      </c>
      <c r="AB23" s="1062"/>
      <c r="AC23" s="1062"/>
      <c r="AD23" s="1062"/>
      <c r="AE23" s="1062"/>
      <c r="AF23" s="1068">
        <v>269</v>
      </c>
      <c r="AG23" s="1062"/>
      <c r="AH23" s="1062"/>
      <c r="AI23" s="1062"/>
      <c r="AJ23" s="1069"/>
      <c r="AK23" s="1070"/>
      <c r="AL23" s="1071"/>
      <c r="AM23" s="1071"/>
      <c r="AN23" s="1071"/>
      <c r="AO23" s="1071"/>
      <c r="AP23" s="1061">
        <f t="shared" ref="AP23" si="1">AP7+AP8+AP9</f>
        <v>4796</v>
      </c>
      <c r="AQ23" s="1062"/>
      <c r="AR23" s="1062"/>
      <c r="AS23" s="1062"/>
      <c r="AT23" s="1062"/>
      <c r="AU23" s="1063"/>
      <c r="AV23" s="1063"/>
      <c r="AW23" s="1063"/>
      <c r="AX23" s="1063"/>
      <c r="AY23" s="1064"/>
      <c r="AZ23" s="1065" t="s">
        <v>122</v>
      </c>
      <c r="BA23" s="1066"/>
      <c r="BB23" s="1066"/>
      <c r="BC23" s="1066"/>
      <c r="BD23" s="1067"/>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494</v>
      </c>
      <c r="R28" s="1051"/>
      <c r="S28" s="1051"/>
      <c r="T28" s="1051"/>
      <c r="U28" s="1051"/>
      <c r="V28" s="1051">
        <v>446</v>
      </c>
      <c r="W28" s="1051"/>
      <c r="X28" s="1051"/>
      <c r="Y28" s="1051"/>
      <c r="Z28" s="1051"/>
      <c r="AA28" s="1051">
        <v>48</v>
      </c>
      <c r="AB28" s="1051"/>
      <c r="AC28" s="1051"/>
      <c r="AD28" s="1051"/>
      <c r="AE28" s="1052"/>
      <c r="AF28" s="1053">
        <v>48</v>
      </c>
      <c r="AG28" s="1051"/>
      <c r="AH28" s="1051"/>
      <c r="AI28" s="1051"/>
      <c r="AJ28" s="1054"/>
      <c r="AK28" s="1042">
        <v>39</v>
      </c>
      <c r="AL28" s="1043"/>
      <c r="AM28" s="1043"/>
      <c r="AN28" s="1043"/>
      <c r="AO28" s="1043"/>
      <c r="AP28" s="1043" t="s">
        <v>556</v>
      </c>
      <c r="AQ28" s="1043"/>
      <c r="AR28" s="1043"/>
      <c r="AS28" s="1043"/>
      <c r="AT28" s="1043"/>
      <c r="AU28" s="1043" t="s">
        <v>556</v>
      </c>
      <c r="AV28" s="1043"/>
      <c r="AW28" s="1043"/>
      <c r="AX28" s="1043"/>
      <c r="AY28" s="1043"/>
      <c r="AZ28" s="1044" t="s">
        <v>556</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924</v>
      </c>
      <c r="R29" s="1039"/>
      <c r="S29" s="1039"/>
      <c r="T29" s="1039"/>
      <c r="U29" s="1039"/>
      <c r="V29" s="1039">
        <v>884</v>
      </c>
      <c r="W29" s="1039"/>
      <c r="X29" s="1039"/>
      <c r="Y29" s="1039"/>
      <c r="Z29" s="1039"/>
      <c r="AA29" s="1039">
        <v>40</v>
      </c>
      <c r="AB29" s="1039"/>
      <c r="AC29" s="1039"/>
      <c r="AD29" s="1039"/>
      <c r="AE29" s="1040"/>
      <c r="AF29" s="1035">
        <v>40</v>
      </c>
      <c r="AG29" s="1036"/>
      <c r="AH29" s="1036"/>
      <c r="AI29" s="1036"/>
      <c r="AJ29" s="1037"/>
      <c r="AK29" s="980">
        <v>222</v>
      </c>
      <c r="AL29" s="971"/>
      <c r="AM29" s="971"/>
      <c r="AN29" s="971"/>
      <c r="AO29" s="971"/>
      <c r="AP29" s="971">
        <v>549</v>
      </c>
      <c r="AQ29" s="971"/>
      <c r="AR29" s="971"/>
      <c r="AS29" s="971"/>
      <c r="AT29" s="971"/>
      <c r="AU29" s="971" t="s">
        <v>556</v>
      </c>
      <c r="AV29" s="971"/>
      <c r="AW29" s="971"/>
      <c r="AX29" s="971"/>
      <c r="AY29" s="971"/>
      <c r="AZ29" s="1041" t="s">
        <v>555</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91</v>
      </c>
      <c r="R30" s="1039"/>
      <c r="S30" s="1039"/>
      <c r="T30" s="1039"/>
      <c r="U30" s="1039"/>
      <c r="V30" s="1039">
        <v>91</v>
      </c>
      <c r="W30" s="1039"/>
      <c r="X30" s="1039"/>
      <c r="Y30" s="1039"/>
      <c r="Z30" s="1039"/>
      <c r="AA30" s="1039">
        <v>0</v>
      </c>
      <c r="AB30" s="1039"/>
      <c r="AC30" s="1039"/>
      <c r="AD30" s="1039"/>
      <c r="AE30" s="1040"/>
      <c r="AF30" s="1035">
        <v>0</v>
      </c>
      <c r="AG30" s="1036"/>
      <c r="AH30" s="1036"/>
      <c r="AI30" s="1036"/>
      <c r="AJ30" s="1037"/>
      <c r="AK30" s="980">
        <v>35</v>
      </c>
      <c r="AL30" s="971"/>
      <c r="AM30" s="971"/>
      <c r="AN30" s="971"/>
      <c r="AO30" s="971"/>
      <c r="AP30" s="971" t="s">
        <v>556</v>
      </c>
      <c r="AQ30" s="971"/>
      <c r="AR30" s="971"/>
      <c r="AS30" s="971"/>
      <c r="AT30" s="971"/>
      <c r="AU30" s="971" t="s">
        <v>556</v>
      </c>
      <c r="AV30" s="971"/>
      <c r="AW30" s="971"/>
      <c r="AX30" s="971"/>
      <c r="AY30" s="971"/>
      <c r="AZ30" s="1041" t="s">
        <v>556</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f>133</f>
        <v>133</v>
      </c>
      <c r="R31" s="1039"/>
      <c r="S31" s="1039"/>
      <c r="T31" s="1039"/>
      <c r="U31" s="1039"/>
      <c r="V31" s="1039">
        <f>123</f>
        <v>123</v>
      </c>
      <c r="W31" s="1039"/>
      <c r="X31" s="1039"/>
      <c r="Y31" s="1039"/>
      <c r="Z31" s="1039"/>
      <c r="AA31" s="1039">
        <f>10</f>
        <v>10</v>
      </c>
      <c r="AB31" s="1039"/>
      <c r="AC31" s="1039"/>
      <c r="AD31" s="1039"/>
      <c r="AE31" s="1040"/>
      <c r="AF31" s="1035">
        <v>130</v>
      </c>
      <c r="AG31" s="1036"/>
      <c r="AH31" s="1036"/>
      <c r="AI31" s="1036"/>
      <c r="AJ31" s="1037"/>
      <c r="AK31" s="980">
        <v>3</v>
      </c>
      <c r="AL31" s="971"/>
      <c r="AM31" s="971"/>
      <c r="AN31" s="971"/>
      <c r="AO31" s="971"/>
      <c r="AP31" s="971">
        <v>376</v>
      </c>
      <c r="AQ31" s="971"/>
      <c r="AR31" s="971"/>
      <c r="AS31" s="971"/>
      <c r="AT31" s="971"/>
      <c r="AU31" s="971">
        <v>17</v>
      </c>
      <c r="AV31" s="971"/>
      <c r="AW31" s="971"/>
      <c r="AX31" s="971"/>
      <c r="AY31" s="971"/>
      <c r="AZ31" s="1041" t="s">
        <v>556</v>
      </c>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395</v>
      </c>
      <c r="C32" s="1031"/>
      <c r="D32" s="1031"/>
      <c r="E32" s="1031"/>
      <c r="F32" s="1031"/>
      <c r="G32" s="1031"/>
      <c r="H32" s="1031"/>
      <c r="I32" s="1031"/>
      <c r="J32" s="1031"/>
      <c r="K32" s="1031"/>
      <c r="L32" s="1031"/>
      <c r="M32" s="1031"/>
      <c r="N32" s="1031"/>
      <c r="O32" s="1031"/>
      <c r="P32" s="1032"/>
      <c r="Q32" s="1038">
        <v>119</v>
      </c>
      <c r="R32" s="1039"/>
      <c r="S32" s="1039"/>
      <c r="T32" s="1039"/>
      <c r="U32" s="1039"/>
      <c r="V32" s="1039">
        <v>154</v>
      </c>
      <c r="W32" s="1039"/>
      <c r="X32" s="1039"/>
      <c r="Y32" s="1039"/>
      <c r="Z32" s="1039"/>
      <c r="AA32" s="1039">
        <v>-35</v>
      </c>
      <c r="AB32" s="1039"/>
      <c r="AC32" s="1039"/>
      <c r="AD32" s="1039"/>
      <c r="AE32" s="1040"/>
      <c r="AF32" s="1035">
        <v>59</v>
      </c>
      <c r="AG32" s="1036"/>
      <c r="AH32" s="1036"/>
      <c r="AI32" s="1036"/>
      <c r="AJ32" s="1037"/>
      <c r="AK32" s="980" t="s">
        <v>558</v>
      </c>
      <c r="AL32" s="971"/>
      <c r="AM32" s="971"/>
      <c r="AN32" s="971"/>
      <c r="AO32" s="971"/>
      <c r="AP32" s="971" t="s">
        <v>556</v>
      </c>
      <c r="AQ32" s="971"/>
      <c r="AR32" s="971"/>
      <c r="AS32" s="971"/>
      <c r="AT32" s="971"/>
      <c r="AU32" s="971" t="s">
        <v>559</v>
      </c>
      <c r="AV32" s="971"/>
      <c r="AW32" s="971"/>
      <c r="AX32" s="971"/>
      <c r="AY32" s="971"/>
      <c r="AZ32" s="1041" t="s">
        <v>556</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396</v>
      </c>
      <c r="C33" s="1031"/>
      <c r="D33" s="1031"/>
      <c r="E33" s="1031"/>
      <c r="F33" s="1031"/>
      <c r="G33" s="1031"/>
      <c r="H33" s="1031"/>
      <c r="I33" s="1031"/>
      <c r="J33" s="1031"/>
      <c r="K33" s="1031"/>
      <c r="L33" s="1031"/>
      <c r="M33" s="1031"/>
      <c r="N33" s="1031"/>
      <c r="O33" s="1031"/>
      <c r="P33" s="1032"/>
      <c r="Q33" s="1038">
        <v>136</v>
      </c>
      <c r="R33" s="1039"/>
      <c r="S33" s="1039"/>
      <c r="T33" s="1039"/>
      <c r="U33" s="1039"/>
      <c r="V33" s="1039">
        <v>133</v>
      </c>
      <c r="W33" s="1039"/>
      <c r="X33" s="1039"/>
      <c r="Y33" s="1039"/>
      <c r="Z33" s="1039"/>
      <c r="AA33" s="1039">
        <v>3</v>
      </c>
      <c r="AB33" s="1039"/>
      <c r="AC33" s="1039"/>
      <c r="AD33" s="1039"/>
      <c r="AE33" s="1040"/>
      <c r="AF33" s="1035">
        <v>6</v>
      </c>
      <c r="AG33" s="1036"/>
      <c r="AH33" s="1036"/>
      <c r="AI33" s="1036"/>
      <c r="AJ33" s="1037"/>
      <c r="AK33" s="980">
        <v>88</v>
      </c>
      <c r="AL33" s="971"/>
      <c r="AM33" s="971"/>
      <c r="AN33" s="971"/>
      <c r="AO33" s="971"/>
      <c r="AP33" s="971">
        <v>712</v>
      </c>
      <c r="AQ33" s="971"/>
      <c r="AR33" s="971"/>
      <c r="AS33" s="971"/>
      <c r="AT33" s="971"/>
      <c r="AU33" s="971">
        <v>159</v>
      </c>
      <c r="AV33" s="971"/>
      <c r="AW33" s="971"/>
      <c r="AX33" s="971"/>
      <c r="AY33" s="971"/>
      <c r="AZ33" s="1041" t="s">
        <v>557</v>
      </c>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397</v>
      </c>
      <c r="C34" s="1031"/>
      <c r="D34" s="1031"/>
      <c r="E34" s="1031"/>
      <c r="F34" s="1031"/>
      <c r="G34" s="1031"/>
      <c r="H34" s="1031"/>
      <c r="I34" s="1031"/>
      <c r="J34" s="1031"/>
      <c r="K34" s="1031"/>
      <c r="L34" s="1031"/>
      <c r="M34" s="1031"/>
      <c r="N34" s="1031"/>
      <c r="O34" s="1031"/>
      <c r="P34" s="1032"/>
      <c r="Q34" s="1038">
        <v>16</v>
      </c>
      <c r="R34" s="1039"/>
      <c r="S34" s="1039"/>
      <c r="T34" s="1039"/>
      <c r="U34" s="1039"/>
      <c r="V34" s="1039">
        <v>16</v>
      </c>
      <c r="W34" s="1039"/>
      <c r="X34" s="1039"/>
      <c r="Y34" s="1039"/>
      <c r="Z34" s="1039"/>
      <c r="AA34" s="1039" t="s">
        <v>556</v>
      </c>
      <c r="AB34" s="1039"/>
      <c r="AC34" s="1039"/>
      <c r="AD34" s="1039"/>
      <c r="AE34" s="1040"/>
      <c r="AF34" s="1035" t="s">
        <v>122</v>
      </c>
      <c r="AG34" s="1036"/>
      <c r="AH34" s="1036"/>
      <c r="AI34" s="1036"/>
      <c r="AJ34" s="1037"/>
      <c r="AK34" s="980">
        <v>2</v>
      </c>
      <c r="AL34" s="971"/>
      <c r="AM34" s="971"/>
      <c r="AN34" s="971"/>
      <c r="AO34" s="971"/>
      <c r="AP34" s="971" t="s">
        <v>556</v>
      </c>
      <c r="AQ34" s="971"/>
      <c r="AR34" s="971"/>
      <c r="AS34" s="971"/>
      <c r="AT34" s="971"/>
      <c r="AU34" s="971" t="s">
        <v>555</v>
      </c>
      <c r="AV34" s="971"/>
      <c r="AW34" s="971"/>
      <c r="AX34" s="971"/>
      <c r="AY34" s="971"/>
      <c r="AZ34" s="1041" t="s">
        <v>556</v>
      </c>
      <c r="BA34" s="1041"/>
      <c r="BB34" s="1041"/>
      <c r="BC34" s="1041"/>
      <c r="BD34" s="1041"/>
      <c r="BE34" s="972" t="s">
        <v>398</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399</v>
      </c>
      <c r="C35" s="1031"/>
      <c r="D35" s="1031"/>
      <c r="E35" s="1031"/>
      <c r="F35" s="1031"/>
      <c r="G35" s="1031"/>
      <c r="H35" s="1031"/>
      <c r="I35" s="1031"/>
      <c r="J35" s="1031"/>
      <c r="K35" s="1031"/>
      <c r="L35" s="1031"/>
      <c r="M35" s="1031"/>
      <c r="N35" s="1031"/>
      <c r="O35" s="1031"/>
      <c r="P35" s="1032"/>
      <c r="Q35" s="1038">
        <f>36+26</f>
        <v>62</v>
      </c>
      <c r="R35" s="1039"/>
      <c r="S35" s="1039"/>
      <c r="T35" s="1039"/>
      <c r="U35" s="1039"/>
      <c r="V35" s="1039">
        <v>62</v>
      </c>
      <c r="W35" s="1039"/>
      <c r="X35" s="1039"/>
      <c r="Y35" s="1039"/>
      <c r="Z35" s="1039"/>
      <c r="AA35" s="1039" t="s">
        <v>556</v>
      </c>
      <c r="AB35" s="1039"/>
      <c r="AC35" s="1039"/>
      <c r="AD35" s="1039"/>
      <c r="AE35" s="1040"/>
      <c r="AF35" s="1035" t="s">
        <v>122</v>
      </c>
      <c r="AG35" s="1036"/>
      <c r="AH35" s="1036"/>
      <c r="AI35" s="1036"/>
      <c r="AJ35" s="1037"/>
      <c r="AK35" s="980">
        <v>45</v>
      </c>
      <c r="AL35" s="971"/>
      <c r="AM35" s="971"/>
      <c r="AN35" s="971"/>
      <c r="AO35" s="971"/>
      <c r="AP35" s="971">
        <v>5</v>
      </c>
      <c r="AQ35" s="971"/>
      <c r="AR35" s="971"/>
      <c r="AS35" s="971"/>
      <c r="AT35" s="971"/>
      <c r="AU35" s="971" t="s">
        <v>560</v>
      </c>
      <c r="AV35" s="971"/>
      <c r="AW35" s="971"/>
      <c r="AX35" s="971"/>
      <c r="AY35" s="971"/>
      <c r="AZ35" s="1041" t="s">
        <v>556</v>
      </c>
      <c r="BA35" s="1041"/>
      <c r="BB35" s="1041"/>
      <c r="BC35" s="1041"/>
      <c r="BD35" s="1041"/>
      <c r="BE35" s="972" t="s">
        <v>398</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400</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401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283</v>
      </c>
      <c r="AG63" s="959"/>
      <c r="AH63" s="959"/>
      <c r="AI63" s="959"/>
      <c r="AJ63" s="1022"/>
      <c r="AK63" s="1023"/>
      <c r="AL63" s="963"/>
      <c r="AM63" s="963"/>
      <c r="AN63" s="963"/>
      <c r="AO63" s="963"/>
      <c r="AP63" s="959">
        <v>1675</v>
      </c>
      <c r="AQ63" s="959"/>
      <c r="AR63" s="959"/>
      <c r="AS63" s="959"/>
      <c r="AT63" s="959"/>
      <c r="AU63" s="959">
        <v>176</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403</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404</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553</v>
      </c>
      <c r="C68" s="986"/>
      <c r="D68" s="986"/>
      <c r="E68" s="986"/>
      <c r="F68" s="986"/>
      <c r="G68" s="986"/>
      <c r="H68" s="986"/>
      <c r="I68" s="986"/>
      <c r="J68" s="986"/>
      <c r="K68" s="986"/>
      <c r="L68" s="986"/>
      <c r="M68" s="986"/>
      <c r="N68" s="986"/>
      <c r="O68" s="986"/>
      <c r="P68" s="987"/>
      <c r="Q68" s="988">
        <v>889</v>
      </c>
      <c r="R68" s="982"/>
      <c r="S68" s="982"/>
      <c r="T68" s="982"/>
      <c r="U68" s="982"/>
      <c r="V68" s="982">
        <v>876</v>
      </c>
      <c r="W68" s="982"/>
      <c r="X68" s="982"/>
      <c r="Y68" s="982"/>
      <c r="Z68" s="982"/>
      <c r="AA68" s="982">
        <v>12</v>
      </c>
      <c r="AB68" s="982"/>
      <c r="AC68" s="982"/>
      <c r="AD68" s="982"/>
      <c r="AE68" s="982"/>
      <c r="AF68" s="982">
        <v>12</v>
      </c>
      <c r="AG68" s="982"/>
      <c r="AH68" s="982"/>
      <c r="AI68" s="982"/>
      <c r="AJ68" s="982"/>
      <c r="AK68" s="982" t="s">
        <v>556</v>
      </c>
      <c r="AL68" s="982"/>
      <c r="AM68" s="982"/>
      <c r="AN68" s="982"/>
      <c r="AO68" s="982"/>
      <c r="AP68" s="982">
        <v>623</v>
      </c>
      <c r="AQ68" s="982"/>
      <c r="AR68" s="982"/>
      <c r="AS68" s="982"/>
      <c r="AT68" s="982"/>
      <c r="AU68" s="982">
        <v>125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c r="C69" s="975"/>
      <c r="D69" s="975"/>
      <c r="E69" s="975"/>
      <c r="F69" s="975"/>
      <c r="G69" s="975"/>
      <c r="H69" s="975"/>
      <c r="I69" s="975"/>
      <c r="J69" s="975"/>
      <c r="K69" s="975"/>
      <c r="L69" s="975"/>
      <c r="M69" s="975"/>
      <c r="N69" s="975"/>
      <c r="O69" s="975"/>
      <c r="P69" s="976"/>
      <c r="Q69" s="977"/>
      <c r="R69" s="971"/>
      <c r="S69" s="971"/>
      <c r="T69" s="971"/>
      <c r="U69" s="971"/>
      <c r="V69" s="971"/>
      <c r="W69" s="971"/>
      <c r="X69" s="971"/>
      <c r="Y69" s="971"/>
      <c r="Z69" s="971"/>
      <c r="AA69" s="971"/>
      <c r="AB69" s="971"/>
      <c r="AC69" s="971"/>
      <c r="AD69" s="971"/>
      <c r="AE69" s="971"/>
      <c r="AF69" s="971"/>
      <c r="AG69" s="971"/>
      <c r="AH69" s="971"/>
      <c r="AI69" s="971"/>
      <c r="AJ69" s="971"/>
      <c r="AK69" s="971"/>
      <c r="AL69" s="971"/>
      <c r="AM69" s="971"/>
      <c r="AN69" s="971"/>
      <c r="AO69" s="971"/>
      <c r="AP69" s="971"/>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12</v>
      </c>
      <c r="AG88" s="959"/>
      <c r="AH88" s="959"/>
      <c r="AI88" s="959"/>
      <c r="AJ88" s="959"/>
      <c r="AK88" s="963"/>
      <c r="AL88" s="963"/>
      <c r="AM88" s="963"/>
      <c r="AN88" s="963"/>
      <c r="AO88" s="963"/>
      <c r="AP88" s="959">
        <v>623</v>
      </c>
      <c r="AQ88" s="959"/>
      <c r="AR88" s="959"/>
      <c r="AS88" s="959"/>
      <c r="AT88" s="959"/>
      <c r="AU88" s="959">
        <v>125</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414</v>
      </c>
      <c r="AB109" s="896"/>
      <c r="AC109" s="896"/>
      <c r="AD109" s="896"/>
      <c r="AE109" s="897"/>
      <c r="AF109" s="898" t="s">
        <v>415</v>
      </c>
      <c r="AG109" s="896"/>
      <c r="AH109" s="896"/>
      <c r="AI109" s="896"/>
      <c r="AJ109" s="897"/>
      <c r="AK109" s="898" t="s">
        <v>294</v>
      </c>
      <c r="AL109" s="896"/>
      <c r="AM109" s="896"/>
      <c r="AN109" s="896"/>
      <c r="AO109" s="897"/>
      <c r="AP109" s="898" t="s">
        <v>416</v>
      </c>
      <c r="AQ109" s="896"/>
      <c r="AR109" s="896"/>
      <c r="AS109" s="896"/>
      <c r="AT109" s="929"/>
      <c r="AU109" s="895" t="s">
        <v>413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414</v>
      </c>
      <c r="BR109" s="896"/>
      <c r="BS109" s="896"/>
      <c r="BT109" s="896"/>
      <c r="BU109" s="897"/>
      <c r="BV109" s="898" t="s">
        <v>415</v>
      </c>
      <c r="BW109" s="896"/>
      <c r="BX109" s="896"/>
      <c r="BY109" s="896"/>
      <c r="BZ109" s="897"/>
      <c r="CA109" s="898" t="s">
        <v>294</v>
      </c>
      <c r="CB109" s="896"/>
      <c r="CC109" s="896"/>
      <c r="CD109" s="896"/>
      <c r="CE109" s="897"/>
      <c r="CF109" s="936" t="s">
        <v>416</v>
      </c>
      <c r="CG109" s="936"/>
      <c r="CH109" s="936"/>
      <c r="CI109" s="936"/>
      <c r="CJ109" s="936"/>
      <c r="CK109" s="898" t="s">
        <v>417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414</v>
      </c>
      <c r="DH109" s="896"/>
      <c r="DI109" s="896"/>
      <c r="DJ109" s="896"/>
      <c r="DK109" s="897"/>
      <c r="DL109" s="898" t="s">
        <v>415</v>
      </c>
      <c r="DM109" s="896"/>
      <c r="DN109" s="896"/>
      <c r="DO109" s="896"/>
      <c r="DP109" s="897"/>
      <c r="DQ109" s="898" t="s">
        <v>294</v>
      </c>
      <c r="DR109" s="896"/>
      <c r="DS109" s="896"/>
      <c r="DT109" s="896"/>
      <c r="DU109" s="897"/>
      <c r="DV109" s="898" t="s">
        <v>416</v>
      </c>
      <c r="DW109" s="896"/>
      <c r="DX109" s="896"/>
      <c r="DY109" s="896"/>
      <c r="DZ109" s="929"/>
    </row>
    <row r="110" spans="1:131" s="230" customFormat="1" ht="26.25" customHeight="1" x14ac:dyDescent="0.15">
      <c r="A110" s="807" t="s">
        <v>418</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600827</v>
      </c>
      <c r="AB110" s="889"/>
      <c r="AC110" s="889"/>
      <c r="AD110" s="889"/>
      <c r="AE110" s="890"/>
      <c r="AF110" s="891">
        <v>540675</v>
      </c>
      <c r="AG110" s="889"/>
      <c r="AH110" s="889"/>
      <c r="AI110" s="889"/>
      <c r="AJ110" s="890"/>
      <c r="AK110" s="891">
        <v>484438</v>
      </c>
      <c r="AL110" s="889"/>
      <c r="AM110" s="889"/>
      <c r="AN110" s="889"/>
      <c r="AO110" s="890"/>
      <c r="AP110" s="892">
        <v>18.7</v>
      </c>
      <c r="AQ110" s="893"/>
      <c r="AR110" s="893"/>
      <c r="AS110" s="893"/>
      <c r="AT110" s="894"/>
      <c r="AU110" s="930" t="s">
        <v>69</v>
      </c>
      <c r="AV110" s="931"/>
      <c r="AW110" s="931"/>
      <c r="AX110" s="931"/>
      <c r="AY110" s="931"/>
      <c r="AZ110" s="860" t="s">
        <v>419</v>
      </c>
      <c r="BA110" s="808"/>
      <c r="BB110" s="808"/>
      <c r="BC110" s="808"/>
      <c r="BD110" s="808"/>
      <c r="BE110" s="808"/>
      <c r="BF110" s="808"/>
      <c r="BG110" s="808"/>
      <c r="BH110" s="808"/>
      <c r="BI110" s="808"/>
      <c r="BJ110" s="808"/>
      <c r="BK110" s="808"/>
      <c r="BL110" s="808"/>
      <c r="BM110" s="808"/>
      <c r="BN110" s="808"/>
      <c r="BO110" s="808"/>
      <c r="BP110" s="809"/>
      <c r="BQ110" s="861">
        <v>4389949</v>
      </c>
      <c r="BR110" s="842"/>
      <c r="BS110" s="842"/>
      <c r="BT110" s="842"/>
      <c r="BU110" s="842"/>
      <c r="BV110" s="842">
        <v>4861941</v>
      </c>
      <c r="BW110" s="842"/>
      <c r="BX110" s="842"/>
      <c r="BY110" s="842"/>
      <c r="BZ110" s="842"/>
      <c r="CA110" s="842">
        <v>4795915</v>
      </c>
      <c r="CB110" s="842"/>
      <c r="CC110" s="842"/>
      <c r="CD110" s="842"/>
      <c r="CE110" s="842"/>
      <c r="CF110" s="866">
        <v>185</v>
      </c>
      <c r="CG110" s="867"/>
      <c r="CH110" s="867"/>
      <c r="CI110" s="867"/>
      <c r="CJ110" s="867"/>
      <c r="CK110" s="926" t="s">
        <v>420</v>
      </c>
      <c r="CL110" s="819"/>
      <c r="CM110" s="860" t="s">
        <v>421</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423</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425</v>
      </c>
      <c r="B112" s="913"/>
      <c r="C112" s="752" t="s">
        <v>426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427</v>
      </c>
      <c r="BA112" s="752"/>
      <c r="BB112" s="752"/>
      <c r="BC112" s="752"/>
      <c r="BD112" s="752"/>
      <c r="BE112" s="752"/>
      <c r="BF112" s="752"/>
      <c r="BG112" s="752"/>
      <c r="BH112" s="752"/>
      <c r="BI112" s="752"/>
      <c r="BJ112" s="752"/>
      <c r="BK112" s="752"/>
      <c r="BL112" s="752"/>
      <c r="BM112" s="752"/>
      <c r="BN112" s="752"/>
      <c r="BO112" s="752"/>
      <c r="BP112" s="753"/>
      <c r="BQ112" s="816">
        <v>751792</v>
      </c>
      <c r="BR112" s="817"/>
      <c r="BS112" s="817"/>
      <c r="BT112" s="817"/>
      <c r="BU112" s="817"/>
      <c r="BV112" s="817">
        <v>688582</v>
      </c>
      <c r="BW112" s="817"/>
      <c r="BX112" s="817"/>
      <c r="BY112" s="817"/>
      <c r="BZ112" s="817"/>
      <c r="CA112" s="817">
        <v>572953</v>
      </c>
      <c r="CB112" s="817"/>
      <c r="CC112" s="817"/>
      <c r="CD112" s="817"/>
      <c r="CE112" s="817"/>
      <c r="CF112" s="875">
        <v>22.1</v>
      </c>
      <c r="CG112" s="876"/>
      <c r="CH112" s="876"/>
      <c r="CI112" s="876"/>
      <c r="CJ112" s="876"/>
      <c r="CK112" s="927"/>
      <c r="CL112" s="821"/>
      <c r="CM112" s="815" t="s">
        <v>428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73704</v>
      </c>
      <c r="AB113" s="919"/>
      <c r="AC113" s="919"/>
      <c r="AD113" s="919"/>
      <c r="AE113" s="920"/>
      <c r="AF113" s="921">
        <v>76671</v>
      </c>
      <c r="AG113" s="919"/>
      <c r="AH113" s="919"/>
      <c r="AI113" s="919"/>
      <c r="AJ113" s="920"/>
      <c r="AK113" s="921">
        <v>72218</v>
      </c>
      <c r="AL113" s="919"/>
      <c r="AM113" s="919"/>
      <c r="AN113" s="919"/>
      <c r="AO113" s="920"/>
      <c r="AP113" s="922">
        <v>2.8</v>
      </c>
      <c r="AQ113" s="923"/>
      <c r="AR113" s="923"/>
      <c r="AS113" s="923"/>
      <c r="AT113" s="924"/>
      <c r="AU113" s="932"/>
      <c r="AV113" s="933"/>
      <c r="AW113" s="933"/>
      <c r="AX113" s="933"/>
      <c r="AY113" s="933"/>
      <c r="AZ113" s="815" t="s">
        <v>430</v>
      </c>
      <c r="BA113" s="752"/>
      <c r="BB113" s="752"/>
      <c r="BC113" s="752"/>
      <c r="BD113" s="752"/>
      <c r="BE113" s="752"/>
      <c r="BF113" s="752"/>
      <c r="BG113" s="752"/>
      <c r="BH113" s="752"/>
      <c r="BI113" s="752"/>
      <c r="BJ113" s="752"/>
      <c r="BK113" s="752"/>
      <c r="BL113" s="752"/>
      <c r="BM113" s="752"/>
      <c r="BN113" s="752"/>
      <c r="BO113" s="752"/>
      <c r="BP113" s="753"/>
      <c r="BQ113" s="816">
        <v>182508</v>
      </c>
      <c r="BR113" s="817"/>
      <c r="BS113" s="817"/>
      <c r="BT113" s="817"/>
      <c r="BU113" s="817"/>
      <c r="BV113" s="817">
        <v>153563</v>
      </c>
      <c r="BW113" s="817"/>
      <c r="BX113" s="817"/>
      <c r="BY113" s="817"/>
      <c r="BZ113" s="817"/>
      <c r="CA113" s="817">
        <v>124615</v>
      </c>
      <c r="CB113" s="817"/>
      <c r="CC113" s="817"/>
      <c r="CD113" s="817"/>
      <c r="CE113" s="817"/>
      <c r="CF113" s="875">
        <v>4.8</v>
      </c>
      <c r="CG113" s="876"/>
      <c r="CH113" s="876"/>
      <c r="CI113" s="876"/>
      <c r="CJ113" s="876"/>
      <c r="CK113" s="927"/>
      <c r="CL113" s="821"/>
      <c r="CM113" s="815" t="s">
        <v>431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28965</v>
      </c>
      <c r="AB114" s="780"/>
      <c r="AC114" s="780"/>
      <c r="AD114" s="780"/>
      <c r="AE114" s="781"/>
      <c r="AF114" s="782">
        <v>28963</v>
      </c>
      <c r="AG114" s="780"/>
      <c r="AH114" s="780"/>
      <c r="AI114" s="780"/>
      <c r="AJ114" s="781"/>
      <c r="AK114" s="782">
        <v>28968</v>
      </c>
      <c r="AL114" s="780"/>
      <c r="AM114" s="780"/>
      <c r="AN114" s="780"/>
      <c r="AO114" s="781"/>
      <c r="AP114" s="824">
        <v>1.1000000000000001</v>
      </c>
      <c r="AQ114" s="825"/>
      <c r="AR114" s="825"/>
      <c r="AS114" s="825"/>
      <c r="AT114" s="826"/>
      <c r="AU114" s="932"/>
      <c r="AV114" s="933"/>
      <c r="AW114" s="933"/>
      <c r="AX114" s="933"/>
      <c r="AY114" s="933"/>
      <c r="AZ114" s="815" t="s">
        <v>433</v>
      </c>
      <c r="BA114" s="752"/>
      <c r="BB114" s="752"/>
      <c r="BC114" s="752"/>
      <c r="BD114" s="752"/>
      <c r="BE114" s="752"/>
      <c r="BF114" s="752"/>
      <c r="BG114" s="752"/>
      <c r="BH114" s="752"/>
      <c r="BI114" s="752"/>
      <c r="BJ114" s="752"/>
      <c r="BK114" s="752"/>
      <c r="BL114" s="752"/>
      <c r="BM114" s="752"/>
      <c r="BN114" s="752"/>
      <c r="BO114" s="752"/>
      <c r="BP114" s="753"/>
      <c r="BQ114" s="816">
        <v>957967</v>
      </c>
      <c r="BR114" s="817"/>
      <c r="BS114" s="817"/>
      <c r="BT114" s="817"/>
      <c r="BU114" s="817"/>
      <c r="BV114" s="817">
        <v>942933</v>
      </c>
      <c r="BW114" s="817"/>
      <c r="BX114" s="817"/>
      <c r="BY114" s="817"/>
      <c r="BZ114" s="817"/>
      <c r="CA114" s="817">
        <v>950920</v>
      </c>
      <c r="CB114" s="817"/>
      <c r="CC114" s="817"/>
      <c r="CD114" s="817"/>
      <c r="CE114" s="817"/>
      <c r="CF114" s="875">
        <v>36.700000000000003</v>
      </c>
      <c r="CG114" s="876"/>
      <c r="CH114" s="876"/>
      <c r="CI114" s="876"/>
      <c r="CJ114" s="876"/>
      <c r="CK114" s="927"/>
      <c r="CL114" s="821"/>
      <c r="CM114" s="815" t="s">
        <v>434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4</v>
      </c>
      <c r="AB115" s="919"/>
      <c r="AC115" s="919"/>
      <c r="AD115" s="919"/>
      <c r="AE115" s="920"/>
      <c r="AF115" s="921">
        <v>3</v>
      </c>
      <c r="AG115" s="919"/>
      <c r="AH115" s="919"/>
      <c r="AI115" s="919"/>
      <c r="AJ115" s="920"/>
      <c r="AK115" s="921">
        <v>3</v>
      </c>
      <c r="AL115" s="919"/>
      <c r="AM115" s="919"/>
      <c r="AN115" s="919"/>
      <c r="AO115" s="920"/>
      <c r="AP115" s="922">
        <v>0</v>
      </c>
      <c r="AQ115" s="923"/>
      <c r="AR115" s="923"/>
      <c r="AS115" s="923"/>
      <c r="AT115" s="924"/>
      <c r="AU115" s="932"/>
      <c r="AV115" s="933"/>
      <c r="AW115" s="933"/>
      <c r="AX115" s="933"/>
      <c r="AY115" s="933"/>
      <c r="AZ115" s="815" t="s">
        <v>436</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66</v>
      </c>
      <c r="AB116" s="780"/>
      <c r="AC116" s="780"/>
      <c r="AD116" s="780"/>
      <c r="AE116" s="781"/>
      <c r="AF116" s="782">
        <v>65</v>
      </c>
      <c r="AG116" s="780"/>
      <c r="AH116" s="780"/>
      <c r="AI116" s="780"/>
      <c r="AJ116" s="781"/>
      <c r="AK116" s="782">
        <v>48</v>
      </c>
      <c r="AL116" s="780"/>
      <c r="AM116" s="780"/>
      <c r="AN116" s="780"/>
      <c r="AO116" s="781"/>
      <c r="AP116" s="824">
        <v>0</v>
      </c>
      <c r="AQ116" s="825"/>
      <c r="AR116" s="825"/>
      <c r="AS116" s="825"/>
      <c r="AT116" s="826"/>
      <c r="AU116" s="932"/>
      <c r="AV116" s="933"/>
      <c r="AW116" s="933"/>
      <c r="AX116" s="933"/>
      <c r="AY116" s="933"/>
      <c r="AZ116" s="909" t="s">
        <v>439</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441</v>
      </c>
      <c r="Z117" s="897"/>
      <c r="AA117" s="902">
        <v>703566</v>
      </c>
      <c r="AB117" s="903"/>
      <c r="AC117" s="903"/>
      <c r="AD117" s="903"/>
      <c r="AE117" s="904"/>
      <c r="AF117" s="905">
        <v>646377</v>
      </c>
      <c r="AG117" s="903"/>
      <c r="AH117" s="903"/>
      <c r="AI117" s="903"/>
      <c r="AJ117" s="904"/>
      <c r="AK117" s="905">
        <v>585675</v>
      </c>
      <c r="AL117" s="903"/>
      <c r="AM117" s="903"/>
      <c r="AN117" s="903"/>
      <c r="AO117" s="904"/>
      <c r="AP117" s="906"/>
      <c r="AQ117" s="907"/>
      <c r="AR117" s="907"/>
      <c r="AS117" s="907"/>
      <c r="AT117" s="908"/>
      <c r="AU117" s="932"/>
      <c r="AV117" s="933"/>
      <c r="AW117" s="933"/>
      <c r="AX117" s="933"/>
      <c r="AY117" s="933"/>
      <c r="AZ117" s="863" t="s">
        <v>442</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414</v>
      </c>
      <c r="AB118" s="896"/>
      <c r="AC118" s="896"/>
      <c r="AD118" s="896"/>
      <c r="AE118" s="897"/>
      <c r="AF118" s="898" t="s">
        <v>415</v>
      </c>
      <c r="AG118" s="896"/>
      <c r="AH118" s="896"/>
      <c r="AI118" s="896"/>
      <c r="AJ118" s="897"/>
      <c r="AK118" s="898" t="s">
        <v>294</v>
      </c>
      <c r="AL118" s="896"/>
      <c r="AM118" s="896"/>
      <c r="AN118" s="896"/>
      <c r="AO118" s="897"/>
      <c r="AP118" s="899" t="s">
        <v>416</v>
      </c>
      <c r="AQ118" s="900"/>
      <c r="AR118" s="900"/>
      <c r="AS118" s="900"/>
      <c r="AT118" s="901"/>
      <c r="AU118" s="932"/>
      <c r="AV118" s="933"/>
      <c r="AW118" s="933"/>
      <c r="AX118" s="933"/>
      <c r="AY118" s="933"/>
      <c r="AZ118" s="838" t="s">
        <v>444</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420</v>
      </c>
      <c r="B119" s="819"/>
      <c r="C119" s="860" t="s">
        <v>421</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446</v>
      </c>
      <c r="BP119" s="878"/>
      <c r="BQ119" s="879">
        <v>6282216</v>
      </c>
      <c r="BR119" s="845"/>
      <c r="BS119" s="845"/>
      <c r="BT119" s="845"/>
      <c r="BU119" s="845"/>
      <c r="BV119" s="845">
        <v>6647019</v>
      </c>
      <c r="BW119" s="845"/>
      <c r="BX119" s="845"/>
      <c r="BY119" s="845"/>
      <c r="BZ119" s="845"/>
      <c r="CA119" s="845">
        <v>6444403</v>
      </c>
      <c r="CB119" s="845"/>
      <c r="CC119" s="845"/>
      <c r="CD119" s="845"/>
      <c r="CE119" s="845"/>
      <c r="CF119" s="748"/>
      <c r="CG119" s="749"/>
      <c r="CH119" s="749"/>
      <c r="CI119" s="749"/>
      <c r="CJ119" s="834"/>
      <c r="CK119" s="928"/>
      <c r="CL119" s="823"/>
      <c r="CM119" s="838" t="s">
        <v>447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448</v>
      </c>
      <c r="AV120" s="881"/>
      <c r="AW120" s="881"/>
      <c r="AX120" s="881"/>
      <c r="AY120" s="882"/>
      <c r="AZ120" s="860" t="s">
        <v>449</v>
      </c>
      <c r="BA120" s="808"/>
      <c r="BB120" s="808"/>
      <c r="BC120" s="808"/>
      <c r="BD120" s="808"/>
      <c r="BE120" s="808"/>
      <c r="BF120" s="808"/>
      <c r="BG120" s="808"/>
      <c r="BH120" s="808"/>
      <c r="BI120" s="808"/>
      <c r="BJ120" s="808"/>
      <c r="BK120" s="808"/>
      <c r="BL120" s="808"/>
      <c r="BM120" s="808"/>
      <c r="BN120" s="808"/>
      <c r="BO120" s="808"/>
      <c r="BP120" s="809"/>
      <c r="BQ120" s="861">
        <v>3336908</v>
      </c>
      <c r="BR120" s="842"/>
      <c r="BS120" s="842"/>
      <c r="BT120" s="842"/>
      <c r="BU120" s="842"/>
      <c r="BV120" s="842">
        <v>3492615</v>
      </c>
      <c r="BW120" s="842"/>
      <c r="BX120" s="842"/>
      <c r="BY120" s="842"/>
      <c r="BZ120" s="842"/>
      <c r="CA120" s="842">
        <v>3844975</v>
      </c>
      <c r="CB120" s="842"/>
      <c r="CC120" s="842"/>
      <c r="CD120" s="842"/>
      <c r="CE120" s="842"/>
      <c r="CF120" s="866">
        <v>148.30000000000001</v>
      </c>
      <c r="CG120" s="867"/>
      <c r="CH120" s="867"/>
      <c r="CI120" s="867"/>
      <c r="CJ120" s="867"/>
      <c r="CK120" s="868" t="s">
        <v>450</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723492</v>
      </c>
      <c r="DH120" s="842"/>
      <c r="DI120" s="842"/>
      <c r="DJ120" s="842"/>
      <c r="DK120" s="842"/>
      <c r="DL120" s="842">
        <v>664635</v>
      </c>
      <c r="DM120" s="842"/>
      <c r="DN120" s="842"/>
      <c r="DO120" s="842"/>
      <c r="DP120" s="842"/>
      <c r="DQ120" s="842">
        <v>552914</v>
      </c>
      <c r="DR120" s="842"/>
      <c r="DS120" s="842"/>
      <c r="DT120" s="842"/>
      <c r="DU120" s="842"/>
      <c r="DV120" s="843">
        <v>21.3</v>
      </c>
      <c r="DW120" s="843"/>
      <c r="DX120" s="843"/>
      <c r="DY120" s="843"/>
      <c r="DZ120" s="844"/>
    </row>
    <row r="121" spans="1:130" s="230" customFormat="1" ht="26.25" customHeight="1" x14ac:dyDescent="0.15">
      <c r="A121" s="820"/>
      <c r="B121" s="821"/>
      <c r="C121" s="863" t="s">
        <v>451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452</v>
      </c>
      <c r="BA121" s="752"/>
      <c r="BB121" s="752"/>
      <c r="BC121" s="752"/>
      <c r="BD121" s="752"/>
      <c r="BE121" s="752"/>
      <c r="BF121" s="752"/>
      <c r="BG121" s="752"/>
      <c r="BH121" s="752"/>
      <c r="BI121" s="752"/>
      <c r="BJ121" s="752"/>
      <c r="BK121" s="752"/>
      <c r="BL121" s="752"/>
      <c r="BM121" s="752"/>
      <c r="BN121" s="752"/>
      <c r="BO121" s="752"/>
      <c r="BP121" s="753"/>
      <c r="BQ121" s="816">
        <v>87368</v>
      </c>
      <c r="BR121" s="817"/>
      <c r="BS121" s="817"/>
      <c r="BT121" s="817"/>
      <c r="BU121" s="817"/>
      <c r="BV121" s="817">
        <v>60867</v>
      </c>
      <c r="BW121" s="817"/>
      <c r="BX121" s="817"/>
      <c r="BY121" s="817"/>
      <c r="BZ121" s="817"/>
      <c r="CA121" s="817">
        <v>42186</v>
      </c>
      <c r="CB121" s="817"/>
      <c r="CC121" s="817"/>
      <c r="CD121" s="817"/>
      <c r="CE121" s="817"/>
      <c r="CF121" s="875">
        <v>1.6</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v>17273</v>
      </c>
      <c r="DR121" s="817"/>
      <c r="DS121" s="817"/>
      <c r="DT121" s="817"/>
      <c r="DU121" s="817"/>
      <c r="DV121" s="794">
        <v>0.7</v>
      </c>
      <c r="DW121" s="794"/>
      <c r="DX121" s="794"/>
      <c r="DY121" s="794"/>
      <c r="DZ121" s="795"/>
    </row>
    <row r="122" spans="1:130" s="230" customFormat="1" ht="26.25" customHeight="1" x14ac:dyDescent="0.15">
      <c r="A122" s="820"/>
      <c r="B122" s="821"/>
      <c r="C122" s="815" t="s">
        <v>434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453</v>
      </c>
      <c r="BA122" s="839"/>
      <c r="BB122" s="839"/>
      <c r="BC122" s="839"/>
      <c r="BD122" s="839"/>
      <c r="BE122" s="839"/>
      <c r="BF122" s="839"/>
      <c r="BG122" s="839"/>
      <c r="BH122" s="839"/>
      <c r="BI122" s="839"/>
      <c r="BJ122" s="839"/>
      <c r="BK122" s="839"/>
      <c r="BL122" s="839"/>
      <c r="BM122" s="839"/>
      <c r="BN122" s="839"/>
      <c r="BO122" s="839"/>
      <c r="BP122" s="840"/>
      <c r="BQ122" s="879">
        <v>4458531</v>
      </c>
      <c r="BR122" s="845"/>
      <c r="BS122" s="845"/>
      <c r="BT122" s="845"/>
      <c r="BU122" s="845"/>
      <c r="BV122" s="845">
        <v>4974567</v>
      </c>
      <c r="BW122" s="845"/>
      <c r="BX122" s="845"/>
      <c r="BY122" s="845"/>
      <c r="BZ122" s="845"/>
      <c r="CA122" s="845">
        <v>4878861</v>
      </c>
      <c r="CB122" s="845"/>
      <c r="CC122" s="845"/>
      <c r="CD122" s="845"/>
      <c r="CE122" s="845"/>
      <c r="CF122" s="846">
        <v>188.2</v>
      </c>
      <c r="CG122" s="847"/>
      <c r="CH122" s="847"/>
      <c r="CI122" s="847"/>
      <c r="CJ122" s="847"/>
      <c r="CK122" s="869"/>
      <c r="CL122" s="855"/>
      <c r="CM122" s="855"/>
      <c r="CN122" s="855"/>
      <c r="CO122" s="856"/>
      <c r="CP122" s="835" t="s">
        <v>399</v>
      </c>
      <c r="CQ122" s="836"/>
      <c r="CR122" s="836"/>
      <c r="CS122" s="836"/>
      <c r="CT122" s="836"/>
      <c r="CU122" s="836"/>
      <c r="CV122" s="836"/>
      <c r="CW122" s="836"/>
      <c r="CX122" s="836"/>
      <c r="CY122" s="836"/>
      <c r="CZ122" s="836"/>
      <c r="DA122" s="836"/>
      <c r="DB122" s="836"/>
      <c r="DC122" s="836"/>
      <c r="DD122" s="836"/>
      <c r="DE122" s="836"/>
      <c r="DF122" s="837"/>
      <c r="DG122" s="816">
        <v>4774</v>
      </c>
      <c r="DH122" s="817"/>
      <c r="DI122" s="817"/>
      <c r="DJ122" s="817"/>
      <c r="DK122" s="817"/>
      <c r="DL122" s="817">
        <v>3745</v>
      </c>
      <c r="DM122" s="817"/>
      <c r="DN122" s="817"/>
      <c r="DO122" s="817"/>
      <c r="DP122" s="817"/>
      <c r="DQ122" s="817">
        <v>2766</v>
      </c>
      <c r="DR122" s="817"/>
      <c r="DS122" s="817"/>
      <c r="DT122" s="817"/>
      <c r="DU122" s="817"/>
      <c r="DV122" s="794">
        <v>0.1</v>
      </c>
      <c r="DW122" s="794"/>
      <c r="DX122" s="794"/>
      <c r="DY122" s="794"/>
      <c r="DZ122" s="795"/>
    </row>
    <row r="123" spans="1:130" s="230" customFormat="1" ht="26.25" customHeight="1" x14ac:dyDescent="0.15">
      <c r="A123" s="820"/>
      <c r="B123" s="821"/>
      <c r="C123" s="815" t="s">
        <v>440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454</v>
      </c>
      <c r="BP123" s="878"/>
      <c r="BQ123" s="832">
        <v>7882807</v>
      </c>
      <c r="BR123" s="833"/>
      <c r="BS123" s="833"/>
      <c r="BT123" s="833"/>
      <c r="BU123" s="833"/>
      <c r="BV123" s="833">
        <v>8528049</v>
      </c>
      <c r="BW123" s="833"/>
      <c r="BX123" s="833"/>
      <c r="BY123" s="833"/>
      <c r="BZ123" s="833"/>
      <c r="CA123" s="833">
        <v>8766022</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456</v>
      </c>
      <c r="CQ124" s="836"/>
      <c r="CR124" s="836"/>
      <c r="CS124" s="836"/>
      <c r="CT124" s="836"/>
      <c r="CU124" s="836"/>
      <c r="CV124" s="836"/>
      <c r="CW124" s="836"/>
      <c r="CX124" s="836"/>
      <c r="CY124" s="836"/>
      <c r="CZ124" s="836"/>
      <c r="DA124" s="836"/>
      <c r="DB124" s="836"/>
      <c r="DC124" s="836"/>
      <c r="DD124" s="836"/>
      <c r="DE124" s="836"/>
      <c r="DF124" s="837"/>
      <c r="DG124" s="763">
        <v>23526</v>
      </c>
      <c r="DH124" s="764"/>
      <c r="DI124" s="764"/>
      <c r="DJ124" s="764"/>
      <c r="DK124" s="765"/>
      <c r="DL124" s="766">
        <v>20202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457</v>
      </c>
      <c r="CL125" s="852"/>
      <c r="CM125" s="852"/>
      <c r="CN125" s="852"/>
      <c r="CO125" s="853"/>
      <c r="CP125" s="860" t="s">
        <v>458</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459</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460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4</v>
      </c>
      <c r="AB127" s="780"/>
      <c r="AC127" s="780"/>
      <c r="AD127" s="780"/>
      <c r="AE127" s="781"/>
      <c r="AF127" s="782">
        <v>3</v>
      </c>
      <c r="AG127" s="780"/>
      <c r="AH127" s="780"/>
      <c r="AI127" s="780"/>
      <c r="AJ127" s="781"/>
      <c r="AK127" s="782">
        <v>3</v>
      </c>
      <c r="AL127" s="780"/>
      <c r="AM127" s="780"/>
      <c r="AN127" s="780"/>
      <c r="AO127" s="781"/>
      <c r="AP127" s="824">
        <v>0</v>
      </c>
      <c r="AQ127" s="825"/>
      <c r="AR127" s="825"/>
      <c r="AS127" s="825"/>
      <c r="AT127" s="826"/>
      <c r="AU127" s="232"/>
      <c r="AV127" s="232"/>
      <c r="AW127" s="232"/>
      <c r="AX127" s="841" t="s">
        <v>461</v>
      </c>
      <c r="AY127" s="812"/>
      <c r="AZ127" s="812"/>
      <c r="BA127" s="812"/>
      <c r="BB127" s="812"/>
      <c r="BC127" s="812"/>
      <c r="BD127" s="812"/>
      <c r="BE127" s="813"/>
      <c r="BF127" s="811" t="s">
        <v>462</v>
      </c>
      <c r="BG127" s="812"/>
      <c r="BH127" s="812"/>
      <c r="BI127" s="812"/>
      <c r="BJ127" s="812"/>
      <c r="BK127" s="812"/>
      <c r="BL127" s="813"/>
      <c r="BM127" s="811" t="s">
        <v>463</v>
      </c>
      <c r="BN127" s="812"/>
      <c r="BO127" s="812"/>
      <c r="BP127" s="812"/>
      <c r="BQ127" s="812"/>
      <c r="BR127" s="812"/>
      <c r="BS127" s="813"/>
      <c r="BT127" s="811" t="s">
        <v>464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465</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467</v>
      </c>
      <c r="X128" s="798"/>
      <c r="Y128" s="798"/>
      <c r="Z128" s="799"/>
      <c r="AA128" s="800">
        <v>57004</v>
      </c>
      <c r="AB128" s="801"/>
      <c r="AC128" s="801"/>
      <c r="AD128" s="801"/>
      <c r="AE128" s="802"/>
      <c r="AF128" s="803">
        <v>43239</v>
      </c>
      <c r="AG128" s="801"/>
      <c r="AH128" s="801"/>
      <c r="AI128" s="801"/>
      <c r="AJ128" s="802"/>
      <c r="AK128" s="803">
        <v>26949</v>
      </c>
      <c r="AL128" s="801"/>
      <c r="AM128" s="801"/>
      <c r="AN128" s="801"/>
      <c r="AO128" s="802"/>
      <c r="AP128" s="804"/>
      <c r="AQ128" s="805"/>
      <c r="AR128" s="805"/>
      <c r="AS128" s="805"/>
      <c r="AT128" s="806"/>
      <c r="AU128" s="232"/>
      <c r="AV128" s="232"/>
      <c r="AW128" s="232"/>
      <c r="AX128" s="807" t="s">
        <v>468</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469</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470</v>
      </c>
      <c r="X129" s="777"/>
      <c r="Y129" s="777"/>
      <c r="Z129" s="778"/>
      <c r="AA129" s="779">
        <v>3070573</v>
      </c>
      <c r="AB129" s="780"/>
      <c r="AC129" s="780"/>
      <c r="AD129" s="780"/>
      <c r="AE129" s="781"/>
      <c r="AF129" s="782">
        <v>3000132</v>
      </c>
      <c r="AG129" s="780"/>
      <c r="AH129" s="780"/>
      <c r="AI129" s="780"/>
      <c r="AJ129" s="781"/>
      <c r="AK129" s="782">
        <v>3046211</v>
      </c>
      <c r="AL129" s="780"/>
      <c r="AM129" s="780"/>
      <c r="AN129" s="780"/>
      <c r="AO129" s="781"/>
      <c r="AP129" s="783"/>
      <c r="AQ129" s="784"/>
      <c r="AR129" s="784"/>
      <c r="AS129" s="784"/>
      <c r="AT129" s="785"/>
      <c r="AU129" s="233"/>
      <c r="AV129" s="233"/>
      <c r="AW129" s="233"/>
      <c r="AX129" s="751" t="s">
        <v>471</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473</v>
      </c>
      <c r="X130" s="777"/>
      <c r="Y130" s="777"/>
      <c r="Z130" s="778"/>
      <c r="AA130" s="779">
        <v>440266</v>
      </c>
      <c r="AB130" s="780"/>
      <c r="AC130" s="780"/>
      <c r="AD130" s="780"/>
      <c r="AE130" s="781"/>
      <c r="AF130" s="782">
        <v>439407</v>
      </c>
      <c r="AG130" s="780"/>
      <c r="AH130" s="780"/>
      <c r="AI130" s="780"/>
      <c r="AJ130" s="781"/>
      <c r="AK130" s="782">
        <v>454287</v>
      </c>
      <c r="AL130" s="780"/>
      <c r="AM130" s="780"/>
      <c r="AN130" s="780"/>
      <c r="AO130" s="781"/>
      <c r="AP130" s="783"/>
      <c r="AQ130" s="784"/>
      <c r="AR130" s="784"/>
      <c r="AS130" s="784"/>
      <c r="AT130" s="785"/>
      <c r="AU130" s="233"/>
      <c r="AV130" s="233"/>
      <c r="AW130" s="233"/>
      <c r="AX130" s="751" t="s">
        <v>474</v>
      </c>
      <c r="AY130" s="752"/>
      <c r="AZ130" s="752"/>
      <c r="BA130" s="752"/>
      <c r="BB130" s="752"/>
      <c r="BC130" s="752"/>
      <c r="BD130" s="752"/>
      <c r="BE130" s="753"/>
      <c r="BF130" s="754">
        <v>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475</v>
      </c>
      <c r="X131" s="761"/>
      <c r="Y131" s="761"/>
      <c r="Z131" s="762"/>
      <c r="AA131" s="763">
        <v>2630307</v>
      </c>
      <c r="AB131" s="764"/>
      <c r="AC131" s="764"/>
      <c r="AD131" s="764"/>
      <c r="AE131" s="765"/>
      <c r="AF131" s="766">
        <v>2560725</v>
      </c>
      <c r="AG131" s="764"/>
      <c r="AH131" s="764"/>
      <c r="AI131" s="764"/>
      <c r="AJ131" s="765"/>
      <c r="AK131" s="766">
        <v>2591924</v>
      </c>
      <c r="AL131" s="764"/>
      <c r="AM131" s="764"/>
      <c r="AN131" s="764"/>
      <c r="AO131" s="765"/>
      <c r="AP131" s="767"/>
      <c r="AQ131" s="768"/>
      <c r="AR131" s="768"/>
      <c r="AS131" s="768"/>
      <c r="AT131" s="769"/>
      <c r="AU131" s="233"/>
      <c r="AV131" s="233"/>
      <c r="AW131" s="233"/>
      <c r="AX131" s="729" t="s">
        <v>476</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478</v>
      </c>
      <c r="W132" s="742"/>
      <c r="X132" s="742"/>
      <c r="Y132" s="742"/>
      <c r="Z132" s="743"/>
      <c r="AA132" s="744">
        <v>7.8430388539999996</v>
      </c>
      <c r="AB132" s="745"/>
      <c r="AC132" s="745"/>
      <c r="AD132" s="745"/>
      <c r="AE132" s="746"/>
      <c r="AF132" s="747">
        <v>6.3939314060000001</v>
      </c>
      <c r="AG132" s="745"/>
      <c r="AH132" s="745"/>
      <c r="AI132" s="745"/>
      <c r="AJ132" s="746"/>
      <c r="AK132" s="747">
        <v>4.0294005530000003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479</v>
      </c>
      <c r="W133" s="721"/>
      <c r="X133" s="721"/>
      <c r="Y133" s="721"/>
      <c r="Z133" s="722"/>
      <c r="AA133" s="723">
        <v>9.6</v>
      </c>
      <c r="AB133" s="724"/>
      <c r="AC133" s="724"/>
      <c r="AD133" s="724"/>
      <c r="AE133" s="725"/>
      <c r="AF133" s="723">
        <v>8.1999999999999993</v>
      </c>
      <c r="AG133" s="724"/>
      <c r="AH133" s="724"/>
      <c r="AI133" s="724"/>
      <c r="AJ133" s="725"/>
      <c r="AK133" s="723">
        <v>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04SFwI88y6dka9/0IKs7DamdJ17CX7Wzi5g6yMbk/5gswhSQ38UzTLmx+ic6f+I2ULov53LW9Ur030HIQXpQ==" saltValue="48hefy6pGShD94zlxwHaF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4fQj/ZNEqVVaH4Z1eDTVZxoPg0MTAft9nkmILlyEAkN+3FTD3buToogZpqt4Yocym0ejAXKDH91UQJuNRk3aVQ==" saltValue="heiEN+m/JdD8Mk3dlXBF0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ixcTWQPE7neg/y/S+r/lNrpGvzjZApv1S2YnVo11tzpe/GJNQurJdapegkL9E6zORGINyK1aPr8ymjti7ooVg==" saltValue="FQ10oHBrKoWqOnDnj2ZZ7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483</v>
      </c>
      <c r="AP7" s="272"/>
      <c r="AQ7" s="273" t="s">
        <v>484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485</v>
      </c>
      <c r="AQ8" s="279" t="s">
        <v>486</v>
      </c>
      <c r="AR8" s="280" t="s">
        <v>487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488</v>
      </c>
      <c r="AL9" s="1130"/>
      <c r="AM9" s="1130"/>
      <c r="AN9" s="1131"/>
      <c r="AO9" s="281">
        <v>1219729</v>
      </c>
      <c r="AP9" s="281">
        <v>327444</v>
      </c>
      <c r="AQ9" s="282">
        <v>243450</v>
      </c>
      <c r="AR9" s="283">
        <v>34.5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489</v>
      </c>
      <c r="AL10" s="1130"/>
      <c r="AM10" s="1130"/>
      <c r="AN10" s="1131"/>
      <c r="AO10" s="284">
        <v>1577</v>
      </c>
      <c r="AP10" s="284">
        <v>423</v>
      </c>
      <c r="AQ10" s="285">
        <v>36828</v>
      </c>
      <c r="AR10" s="286">
        <v>-98.9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490</v>
      </c>
      <c r="AL11" s="1130"/>
      <c r="AM11" s="1130"/>
      <c r="AN11" s="1131"/>
      <c r="AO11" s="284">
        <v>8733</v>
      </c>
      <c r="AP11" s="284">
        <v>2344</v>
      </c>
      <c r="AQ11" s="285">
        <v>2575</v>
      </c>
      <c r="AR11" s="286">
        <v>-9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491</v>
      </c>
      <c r="AL12" s="1130"/>
      <c r="AM12" s="1130"/>
      <c r="AN12" s="1131"/>
      <c r="AO12" s="284" t="s">
        <v>492</v>
      </c>
      <c r="AP12" s="284" t="s">
        <v>492</v>
      </c>
      <c r="AQ12" s="285" t="s">
        <v>492</v>
      </c>
      <c r="AR12" s="286" t="s">
        <v>492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493</v>
      </c>
      <c r="AL13" s="1130"/>
      <c r="AM13" s="1130"/>
      <c r="AN13" s="1131"/>
      <c r="AO13" s="284">
        <v>35058</v>
      </c>
      <c r="AP13" s="284">
        <v>9412</v>
      </c>
      <c r="AQ13" s="285">
        <v>11862</v>
      </c>
      <c r="AR13" s="286">
        <v>-20.7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494</v>
      </c>
      <c r="AL14" s="1130"/>
      <c r="AM14" s="1130"/>
      <c r="AN14" s="1131"/>
      <c r="AO14" s="284" t="s">
        <v>492</v>
      </c>
      <c r="AP14" s="284" t="s">
        <v>492</v>
      </c>
      <c r="AQ14" s="285">
        <v>4647</v>
      </c>
      <c r="AR14" s="286" t="s">
        <v>492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495</v>
      </c>
      <c r="AL15" s="1133"/>
      <c r="AM15" s="1133"/>
      <c r="AN15" s="1134"/>
      <c r="AO15" s="284">
        <v>-44308</v>
      </c>
      <c r="AP15" s="284">
        <v>-11895</v>
      </c>
      <c r="AQ15" s="285">
        <v>-13358</v>
      </c>
      <c r="AR15" s="286">
        <v>-11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177</v>
      </c>
      <c r="AL16" s="1133"/>
      <c r="AM16" s="1133"/>
      <c r="AN16" s="1134"/>
      <c r="AO16" s="284">
        <v>1220789</v>
      </c>
      <c r="AP16" s="284">
        <v>327729</v>
      </c>
      <c r="AQ16" s="285">
        <v>286004</v>
      </c>
      <c r="AR16" s="286">
        <v>14.6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500</v>
      </c>
      <c r="AL21" s="1136"/>
      <c r="AM21" s="1136"/>
      <c r="AN21" s="1137"/>
      <c r="AO21" s="297">
        <v>31.14</v>
      </c>
      <c r="AP21" s="298">
        <v>24.25</v>
      </c>
      <c r="AQ21" s="299">
        <v>6.89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501</v>
      </c>
      <c r="AL22" s="1136"/>
      <c r="AM22" s="1136"/>
      <c r="AN22" s="1137"/>
      <c r="AO22" s="302">
        <v>96.3</v>
      </c>
      <c r="AP22" s="303">
        <v>95.4</v>
      </c>
      <c r="AQ22" s="304">
        <v>0.9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8" t="s">
        <v>502</v>
      </c>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8"/>
      <c r="AJ26" s="1128"/>
      <c r="AK26" s="1128"/>
      <c r="AL26" s="1128"/>
      <c r="AM26" s="1128"/>
      <c r="AN26" s="1128"/>
      <c r="AO26" s="1128"/>
      <c r="AP26" s="1128"/>
      <c r="AQ26" s="1128"/>
      <c r="AR26" s="1128"/>
      <c r="AS26" s="1128"/>
      <c r="AT26" s="267"/>
    </row>
    <row r="27" spans="1:46" x14ac:dyDescent="0.15">
      <c r="A27" s="309"/>
      <c r="AO27" s="262"/>
      <c r="AP27" s="262"/>
      <c r="AQ27" s="262"/>
      <c r="AR27" s="262"/>
      <c r="AS27" s="262"/>
      <c r="AT27" s="262"/>
    </row>
    <row r="28" spans="1:46" ht="17.25" x14ac:dyDescent="0.15">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483</v>
      </c>
      <c r="AP30" s="272"/>
      <c r="AQ30" s="273" t="s">
        <v>484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485</v>
      </c>
      <c r="AQ31" s="279" t="s">
        <v>486</v>
      </c>
      <c r="AR31" s="280" t="s">
        <v>487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9" t="s">
        <v>505</v>
      </c>
      <c r="AL32" s="1120"/>
      <c r="AM32" s="1120"/>
      <c r="AN32" s="1121"/>
      <c r="AO32" s="312">
        <v>484438</v>
      </c>
      <c r="AP32" s="312">
        <v>130050</v>
      </c>
      <c r="AQ32" s="313">
        <v>167387</v>
      </c>
      <c r="AR32" s="314">
        <v>-22.3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9" t="s">
        <v>506</v>
      </c>
      <c r="AL33" s="1120"/>
      <c r="AM33" s="1120"/>
      <c r="AN33" s="1121"/>
      <c r="AO33" s="312" t="s">
        <v>492</v>
      </c>
      <c r="AP33" s="312" t="s">
        <v>492</v>
      </c>
      <c r="AQ33" s="313" t="s">
        <v>492</v>
      </c>
      <c r="AR33" s="314" t="s">
        <v>492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9" t="s">
        <v>507</v>
      </c>
      <c r="AL34" s="1120"/>
      <c r="AM34" s="1120"/>
      <c r="AN34" s="1121"/>
      <c r="AO34" s="312" t="s">
        <v>492</v>
      </c>
      <c r="AP34" s="312" t="s">
        <v>492</v>
      </c>
      <c r="AQ34" s="313">
        <v>5</v>
      </c>
      <c r="AR34" s="314" t="s">
        <v>492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9" t="s">
        <v>508</v>
      </c>
      <c r="AL35" s="1120"/>
      <c r="AM35" s="1120"/>
      <c r="AN35" s="1121"/>
      <c r="AO35" s="312">
        <v>72218</v>
      </c>
      <c r="AP35" s="312">
        <v>19387</v>
      </c>
      <c r="AQ35" s="313">
        <v>34589</v>
      </c>
      <c r="AR35" s="314">
        <v>-44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9" t="s">
        <v>509</v>
      </c>
      <c r="AL36" s="1120"/>
      <c r="AM36" s="1120"/>
      <c r="AN36" s="1121"/>
      <c r="AO36" s="312">
        <v>28968</v>
      </c>
      <c r="AP36" s="312">
        <v>7777</v>
      </c>
      <c r="AQ36" s="313">
        <v>2508</v>
      </c>
      <c r="AR36" s="314">
        <v>210.1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9" t="s">
        <v>510</v>
      </c>
      <c r="AL37" s="1120"/>
      <c r="AM37" s="1120"/>
      <c r="AN37" s="1121"/>
      <c r="AO37" s="312">
        <v>3</v>
      </c>
      <c r="AP37" s="312">
        <v>1</v>
      </c>
      <c r="AQ37" s="313">
        <v>1525</v>
      </c>
      <c r="AR37" s="314">
        <v>-99.9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2" t="s">
        <v>511</v>
      </c>
      <c r="AL38" s="1123"/>
      <c r="AM38" s="1123"/>
      <c r="AN38" s="1124"/>
      <c r="AO38" s="315">
        <v>48</v>
      </c>
      <c r="AP38" s="315">
        <v>13</v>
      </c>
      <c r="AQ38" s="316">
        <v>44</v>
      </c>
      <c r="AR38" s="304">
        <v>-70.5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2" t="s">
        <v>512</v>
      </c>
      <c r="AL39" s="1123"/>
      <c r="AM39" s="1123"/>
      <c r="AN39" s="1124"/>
      <c r="AO39" s="312">
        <v>-26949</v>
      </c>
      <c r="AP39" s="312">
        <v>-7235</v>
      </c>
      <c r="AQ39" s="313">
        <v>-7489</v>
      </c>
      <c r="AR39" s="314">
        <v>-3.4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9" t="s">
        <v>513</v>
      </c>
      <c r="AL40" s="1120"/>
      <c r="AM40" s="1120"/>
      <c r="AN40" s="1121"/>
      <c r="AO40" s="312">
        <v>-454287</v>
      </c>
      <c r="AP40" s="312">
        <v>-121956</v>
      </c>
      <c r="AQ40" s="313">
        <v>-138932</v>
      </c>
      <c r="AR40" s="314">
        <v>-12.2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5" t="s">
        <v>287</v>
      </c>
      <c r="AL41" s="1126"/>
      <c r="AM41" s="1126"/>
      <c r="AN41" s="1127"/>
      <c r="AO41" s="312">
        <v>104439</v>
      </c>
      <c r="AP41" s="312">
        <v>28037</v>
      </c>
      <c r="AQ41" s="313">
        <v>59636</v>
      </c>
      <c r="AR41" s="314">
        <v>-53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2" t="s">
        <v>483</v>
      </c>
      <c r="AN49" s="1114" t="s">
        <v>516</v>
      </c>
      <c r="AO49" s="1115"/>
      <c r="AP49" s="1115"/>
      <c r="AQ49" s="1115"/>
      <c r="AR49" s="111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3"/>
      <c r="AN50" s="328" t="s">
        <v>517</v>
      </c>
      <c r="AO50" s="329" t="s">
        <v>518</v>
      </c>
      <c r="AP50" s="330" t="s">
        <v>519</v>
      </c>
      <c r="AQ50" s="331" t="s">
        <v>520</v>
      </c>
      <c r="AR50" s="332" t="s">
        <v>521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522107</v>
      </c>
      <c r="AN51" s="334">
        <v>123663</v>
      </c>
      <c r="AO51" s="335">
        <v>-13.4</v>
      </c>
      <c r="AP51" s="336">
        <v>268375</v>
      </c>
      <c r="AQ51" s="337">
        <v>-1.2</v>
      </c>
      <c r="AR51" s="338">
        <v>-12.2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153656</v>
      </c>
      <c r="AN52" s="342">
        <v>36394</v>
      </c>
      <c r="AO52" s="343">
        <v>8.3000000000000007</v>
      </c>
      <c r="AP52" s="344">
        <v>119602</v>
      </c>
      <c r="AQ52" s="345">
        <v>1.5</v>
      </c>
      <c r="AR52" s="346">
        <v>6.8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1302643</v>
      </c>
      <c r="AN53" s="334">
        <v>316483</v>
      </c>
      <c r="AO53" s="335">
        <v>155.9</v>
      </c>
      <c r="AP53" s="336">
        <v>301035</v>
      </c>
      <c r="AQ53" s="337">
        <v>12.2</v>
      </c>
      <c r="AR53" s="338">
        <v>143.69999999999999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639912</v>
      </c>
      <c r="AN54" s="342">
        <v>155469</v>
      </c>
      <c r="AO54" s="343">
        <v>327.2</v>
      </c>
      <c r="AP54" s="344">
        <v>154376</v>
      </c>
      <c r="AQ54" s="345">
        <v>29.1</v>
      </c>
      <c r="AR54" s="346">
        <v>298.10000000000002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852878</v>
      </c>
      <c r="AN55" s="334">
        <v>215156</v>
      </c>
      <c r="AO55" s="335">
        <v>-32</v>
      </c>
      <c r="AP55" s="336">
        <v>277467</v>
      </c>
      <c r="AQ55" s="337">
        <v>-7.8</v>
      </c>
      <c r="AR55" s="338">
        <v>-24.2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523387</v>
      </c>
      <c r="AN56" s="342">
        <v>132035</v>
      </c>
      <c r="AO56" s="343">
        <v>-15.1</v>
      </c>
      <c r="AP56" s="344">
        <v>128378</v>
      </c>
      <c r="AQ56" s="345">
        <v>-16.8</v>
      </c>
      <c r="AR56" s="346">
        <v>1.7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1266117</v>
      </c>
      <c r="AN57" s="334">
        <v>328606</v>
      </c>
      <c r="AO57" s="335">
        <v>52.7</v>
      </c>
      <c r="AP57" s="336">
        <v>282256</v>
      </c>
      <c r="AQ57" s="337">
        <v>1.7</v>
      </c>
      <c r="AR57" s="338">
        <v>51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1044837</v>
      </c>
      <c r="AN58" s="342">
        <v>271175</v>
      </c>
      <c r="AO58" s="343">
        <v>105.4</v>
      </c>
      <c r="AP58" s="344">
        <v>145453</v>
      </c>
      <c r="AQ58" s="345">
        <v>13.3</v>
      </c>
      <c r="AR58" s="346">
        <v>92.1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589768</v>
      </c>
      <c r="AN59" s="334">
        <v>158327</v>
      </c>
      <c r="AO59" s="335">
        <v>-51.8</v>
      </c>
      <c r="AP59" s="336">
        <v>295341</v>
      </c>
      <c r="AQ59" s="337">
        <v>4.5999999999999996</v>
      </c>
      <c r="AR59" s="338">
        <v>-56.4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300855</v>
      </c>
      <c r="AN60" s="342">
        <v>80766</v>
      </c>
      <c r="AO60" s="343">
        <v>-70.2</v>
      </c>
      <c r="AP60" s="344">
        <v>137402</v>
      </c>
      <c r="AQ60" s="345">
        <v>-5.5</v>
      </c>
      <c r="AR60" s="346">
        <v>-64.7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906703</v>
      </c>
      <c r="AN61" s="349">
        <v>228447</v>
      </c>
      <c r="AO61" s="350">
        <v>22.3</v>
      </c>
      <c r="AP61" s="351">
        <v>284895</v>
      </c>
      <c r="AQ61" s="352">
        <v>1.9</v>
      </c>
      <c r="AR61" s="338">
        <v>20.399999999999999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532529</v>
      </c>
      <c r="AN62" s="342">
        <v>135168</v>
      </c>
      <c r="AO62" s="343">
        <v>71.099999999999994</v>
      </c>
      <c r="AP62" s="344">
        <v>137042</v>
      </c>
      <c r="AQ62" s="345">
        <v>4.3</v>
      </c>
      <c r="AR62" s="346">
        <v>66.8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ZjDOwOej1FSoCDoTmk12W4d3GfHTvk2T1nG6jyW3y1+2l0Ll8PfCxaw8ZLR38MDjnhjHM8lKn22jY0Kp5Fv11A==" saltValue="49xm5RFo4ms0SVkpGwV+u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480</v>
      </c>
    </row>
    <row r="120" spans="125:125" ht="13.5" hidden="1" customHeight="1" x14ac:dyDescent="0.15"/>
    <row r="121" spans="125:125" ht="13.5" hidden="1" customHeight="1" x14ac:dyDescent="0.15">
      <c r="DU121" s="259"/>
    </row>
  </sheetData>
  <sheetProtection algorithmName="SHA-512" hashValue="omPRENSgbu6zK1N0dpY8Zd0LicxrCIVED3GItMsFQCG5J4oTydwl5fR3gWQprms7yhPtL9jGnuyIQ4/D3zuTdQ==" saltValue="DW0Pofqs+rznLhIEftTd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480</v>
      </c>
    </row>
  </sheetData>
  <sheetProtection algorithmName="SHA-512" hashValue="u6wQGdCjZ5SG2KJJp7VxWQmWXfuSdBQKpYo+5tdX/mKrFIjA12mLQsZ2MW4tWNVX32PUsIeKm8fSM/4IMQtXJw==" saltValue="957ae8NU4DIARVr4bgLt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38" t="s">
        <v>3</v>
      </c>
      <c r="D47" s="1138"/>
      <c r="E47" s="1139"/>
      <c r="F47" s="11">
        <v>63.65</v>
      </c>
      <c r="G47" s="12">
        <v>62.33</v>
      </c>
      <c r="H47" s="12">
        <v>54.6</v>
      </c>
      <c r="I47" s="12">
        <v>47.3</v>
      </c>
      <c r="J47" s="13">
        <v>49.75</v>
      </c>
    </row>
    <row r="48" spans="2:10" ht="57.75" customHeight="1" x14ac:dyDescent="0.15">
      <c r="B48" s="14"/>
      <c r="C48" s="1140" t="s">
        <v>4</v>
      </c>
      <c r="D48" s="1140"/>
      <c r="E48" s="1141"/>
      <c r="F48" s="15">
        <v>1.95</v>
      </c>
      <c r="G48" s="16">
        <v>2.4</v>
      </c>
      <c r="H48" s="16">
        <v>7.05</v>
      </c>
      <c r="I48" s="16">
        <v>5.82</v>
      </c>
      <c r="J48" s="17">
        <v>8.84</v>
      </c>
    </row>
    <row r="49" spans="2:10" ht="57.75" customHeight="1" thickBot="1" x14ac:dyDescent="0.2">
      <c r="B49" s="18"/>
      <c r="C49" s="1142" t="s">
        <v>5</v>
      </c>
      <c r="D49" s="1142"/>
      <c r="E49" s="1143"/>
      <c r="F49" s="19" t="s">
        <v>535</v>
      </c>
      <c r="G49" s="20">
        <v>0.53</v>
      </c>
      <c r="H49" s="20" t="s">
        <v>536</v>
      </c>
      <c r="I49" s="20" t="s">
        <v>537</v>
      </c>
      <c r="J49" s="21">
        <v>3.18</v>
      </c>
    </row>
    <row r="50" spans="2:10" x14ac:dyDescent="0.15"/>
  </sheetData>
  <sheetProtection algorithmName="SHA-512" hashValue="J2HqKxO0QbV0K/+CrqN+MPLWF5Nlto3zZCgp1ynT8HvPiJk2ajqmO7Sd4LRe1vOPBxj16p2C5jGkVmtCJDIxvA==" saltValue="NC7TMfygcyeYYDvyycOg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50" t="s">
        <v>538</v>
      </c>
      <c r="D34" s="1150"/>
      <c r="E34" s="1151"/>
      <c r="F34" s="32">
        <v>1.94</v>
      </c>
      <c r="G34" s="33">
        <v>2.39</v>
      </c>
      <c r="H34" s="33">
        <v>7.05</v>
      </c>
      <c r="I34" s="33">
        <v>5.81</v>
      </c>
      <c r="J34" s="34">
        <v>8.84</v>
      </c>
      <c r="K34" s="22"/>
      <c r="L34" s="22"/>
      <c r="M34" s="22"/>
      <c r="N34" s="22"/>
      <c r="O34" s="22"/>
      <c r="P34" s="22"/>
    </row>
    <row r="35" spans="1:16" ht="39" customHeight="1" x14ac:dyDescent="0.15">
      <c r="A35" s="22"/>
      <c r="B35" s="35"/>
      <c r="C35" s="1144" t="s">
        <v>539</v>
      </c>
      <c r="D35" s="1145"/>
      <c r="E35" s="1146"/>
      <c r="F35" s="36">
        <v>1.98</v>
      </c>
      <c r="G35" s="37">
        <v>2.0099999999999998</v>
      </c>
      <c r="H35" s="37">
        <v>2.1</v>
      </c>
      <c r="I35" s="37">
        <v>2.38</v>
      </c>
      <c r="J35" s="38">
        <v>4.25</v>
      </c>
      <c r="K35" s="22"/>
      <c r="L35" s="22"/>
      <c r="M35" s="22"/>
      <c r="N35" s="22"/>
      <c r="O35" s="22"/>
      <c r="P35" s="22"/>
    </row>
    <row r="36" spans="1:16" ht="39" customHeight="1" x14ac:dyDescent="0.15">
      <c r="A36" s="22"/>
      <c r="B36" s="35"/>
      <c r="C36" s="1144" t="s">
        <v>540</v>
      </c>
      <c r="D36" s="1145"/>
      <c r="E36" s="1146"/>
      <c r="F36" s="36">
        <v>3.17</v>
      </c>
      <c r="G36" s="37">
        <v>3.3</v>
      </c>
      <c r="H36" s="37">
        <v>3.36</v>
      </c>
      <c r="I36" s="37">
        <v>2.95</v>
      </c>
      <c r="J36" s="38">
        <v>1.94</v>
      </c>
      <c r="K36" s="22"/>
      <c r="L36" s="22"/>
      <c r="M36" s="22"/>
      <c r="N36" s="22"/>
      <c r="O36" s="22"/>
      <c r="P36" s="22"/>
    </row>
    <row r="37" spans="1:16" ht="39" customHeight="1" x14ac:dyDescent="0.15">
      <c r="A37" s="22"/>
      <c r="B37" s="35"/>
      <c r="C37" s="1144" t="s">
        <v>541</v>
      </c>
      <c r="D37" s="1145"/>
      <c r="E37" s="1146"/>
      <c r="F37" s="36">
        <v>1.52</v>
      </c>
      <c r="G37" s="37">
        <v>1.59</v>
      </c>
      <c r="H37" s="37">
        <v>1.41</v>
      </c>
      <c r="I37" s="37">
        <v>1.73</v>
      </c>
      <c r="J37" s="38">
        <v>1.58</v>
      </c>
      <c r="K37" s="22"/>
      <c r="L37" s="22"/>
      <c r="M37" s="22"/>
      <c r="N37" s="22"/>
      <c r="O37" s="22"/>
      <c r="P37" s="22"/>
    </row>
    <row r="38" spans="1:16" ht="39" customHeight="1" x14ac:dyDescent="0.15">
      <c r="A38" s="22"/>
      <c r="B38" s="35"/>
      <c r="C38" s="1144" t="s">
        <v>542</v>
      </c>
      <c r="D38" s="1145"/>
      <c r="E38" s="1146"/>
      <c r="F38" s="36">
        <v>0.85</v>
      </c>
      <c r="G38" s="37">
        <v>1.04</v>
      </c>
      <c r="H38" s="37">
        <v>2.17</v>
      </c>
      <c r="I38" s="37">
        <v>2.37</v>
      </c>
      <c r="J38" s="38">
        <v>1.3</v>
      </c>
      <c r="K38" s="22"/>
      <c r="L38" s="22"/>
      <c r="M38" s="22"/>
      <c r="N38" s="22"/>
      <c r="O38" s="22"/>
      <c r="P38" s="22"/>
    </row>
    <row r="39" spans="1:16" ht="39" customHeight="1" x14ac:dyDescent="0.15">
      <c r="A39" s="22"/>
      <c r="B39" s="35"/>
      <c r="C39" s="1144" t="s">
        <v>543</v>
      </c>
      <c r="D39" s="1145"/>
      <c r="E39" s="1146"/>
      <c r="F39" s="36" t="s">
        <v>492</v>
      </c>
      <c r="G39" s="37">
        <v>0.16</v>
      </c>
      <c r="H39" s="37">
        <v>0.18</v>
      </c>
      <c r="I39" s="37">
        <v>0.08</v>
      </c>
      <c r="J39" s="38">
        <v>0.2</v>
      </c>
      <c r="K39" s="22"/>
      <c r="L39" s="22"/>
      <c r="M39" s="22"/>
      <c r="N39" s="22"/>
      <c r="O39" s="22"/>
      <c r="P39" s="22"/>
    </row>
    <row r="40" spans="1:16" ht="39" customHeight="1" x14ac:dyDescent="0.15">
      <c r="A40" s="22"/>
      <c r="B40" s="35"/>
      <c r="C40" s="1144" t="s">
        <v>544</v>
      </c>
      <c r="D40" s="1145"/>
      <c r="E40" s="1146"/>
      <c r="F40" s="36">
        <v>0</v>
      </c>
      <c r="G40" s="37">
        <v>0</v>
      </c>
      <c r="H40" s="37">
        <v>0</v>
      </c>
      <c r="I40" s="37">
        <v>0</v>
      </c>
      <c r="J40" s="38">
        <v>0.01</v>
      </c>
      <c r="K40" s="22"/>
      <c r="L40" s="22"/>
      <c r="M40" s="22"/>
      <c r="N40" s="22"/>
      <c r="O40" s="22"/>
      <c r="P40" s="22"/>
    </row>
    <row r="41" spans="1:16" ht="39" customHeight="1" x14ac:dyDescent="0.15">
      <c r="A41" s="22"/>
      <c r="B41" s="35"/>
      <c r="C41" s="1144" t="s">
        <v>545</v>
      </c>
      <c r="D41" s="1145"/>
      <c r="E41" s="1146"/>
      <c r="F41" s="36">
        <v>0</v>
      </c>
      <c r="G41" s="37">
        <v>0</v>
      </c>
      <c r="H41" s="37">
        <v>0</v>
      </c>
      <c r="I41" s="37">
        <v>0</v>
      </c>
      <c r="J41" s="38">
        <v>0</v>
      </c>
      <c r="K41" s="22"/>
      <c r="L41" s="22"/>
      <c r="M41" s="22"/>
      <c r="N41" s="22"/>
      <c r="O41" s="22"/>
      <c r="P41" s="22"/>
    </row>
    <row r="42" spans="1:16" ht="39" customHeight="1" x14ac:dyDescent="0.15">
      <c r="A42" s="22"/>
      <c r="B42" s="39"/>
      <c r="C42" s="1144" t="s">
        <v>546</v>
      </c>
      <c r="D42" s="1145"/>
      <c r="E42" s="1146"/>
      <c r="F42" s="36" t="s">
        <v>492</v>
      </c>
      <c r="G42" s="37" t="s">
        <v>492</v>
      </c>
      <c r="H42" s="37" t="s">
        <v>492</v>
      </c>
      <c r="I42" s="37" t="s">
        <v>492</v>
      </c>
      <c r="J42" s="38" t="s">
        <v>492</v>
      </c>
      <c r="K42" s="22"/>
      <c r="L42" s="22"/>
      <c r="M42" s="22"/>
      <c r="N42" s="22"/>
      <c r="O42" s="22"/>
      <c r="P42" s="22"/>
    </row>
    <row r="43" spans="1:16" ht="39" customHeight="1" thickBot="1" x14ac:dyDescent="0.2">
      <c r="A43" s="22"/>
      <c r="B43" s="40"/>
      <c r="C43" s="1147" t="s">
        <v>547</v>
      </c>
      <c r="D43" s="1148"/>
      <c r="E43" s="1149"/>
      <c r="F43" s="41">
        <v>1.48</v>
      </c>
      <c r="G43" s="42">
        <v>1.51</v>
      </c>
      <c r="H43" s="42">
        <v>1.51</v>
      </c>
      <c r="I43" s="42">
        <v>1.66</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oLA4C53GYWNkqfYDT5LPxlVTDvxuaFzZRVX47xXq2BVhkfykoQz+f1f/69maeKborEj3zQURCKm+xRyQoQzA==" saltValue="LwtrxjNp4ggZkESbdcE8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75" t="s">
        <v>9</v>
      </c>
      <c r="C45" s="1176"/>
      <c r="D45" s="58"/>
      <c r="E45" s="1181" t="s">
        <v>10</v>
      </c>
      <c r="F45" s="1181"/>
      <c r="G45" s="1181"/>
      <c r="H45" s="1181"/>
      <c r="I45" s="1181"/>
      <c r="J45" s="1182"/>
      <c r="K45" s="59">
        <v>672</v>
      </c>
      <c r="L45" s="60">
        <v>668</v>
      </c>
      <c r="M45" s="60">
        <v>601</v>
      </c>
      <c r="N45" s="60">
        <v>541</v>
      </c>
      <c r="O45" s="61">
        <v>484</v>
      </c>
      <c r="P45" s="48"/>
      <c r="Q45" s="48"/>
      <c r="R45" s="48"/>
      <c r="S45" s="48"/>
      <c r="T45" s="48"/>
      <c r="U45" s="48"/>
    </row>
    <row r="46" spans="1:21" ht="30.75" customHeight="1" x14ac:dyDescent="0.15">
      <c r="A46" s="48"/>
      <c r="B46" s="1177"/>
      <c r="C46" s="1178"/>
      <c r="D46" s="62"/>
      <c r="E46" s="1154" t="s">
        <v>11</v>
      </c>
      <c r="F46" s="1154"/>
      <c r="G46" s="1154"/>
      <c r="H46" s="1154"/>
      <c r="I46" s="1154"/>
      <c r="J46" s="1155"/>
      <c r="K46" s="63" t="s">
        <v>492</v>
      </c>
      <c r="L46" s="64" t="s">
        <v>492</v>
      </c>
      <c r="M46" s="64" t="s">
        <v>492</v>
      </c>
      <c r="N46" s="64" t="s">
        <v>492</v>
      </c>
      <c r="O46" s="65" t="s">
        <v>492</v>
      </c>
      <c r="P46" s="48"/>
      <c r="Q46" s="48"/>
      <c r="R46" s="48"/>
      <c r="S46" s="48"/>
      <c r="T46" s="48"/>
      <c r="U46" s="48"/>
    </row>
    <row r="47" spans="1:21" ht="30.75" customHeight="1" x14ac:dyDescent="0.15">
      <c r="A47" s="48"/>
      <c r="B47" s="1177"/>
      <c r="C47" s="1178"/>
      <c r="D47" s="62"/>
      <c r="E47" s="1154" t="s">
        <v>12</v>
      </c>
      <c r="F47" s="1154"/>
      <c r="G47" s="1154"/>
      <c r="H47" s="1154"/>
      <c r="I47" s="1154"/>
      <c r="J47" s="1155"/>
      <c r="K47" s="63" t="s">
        <v>492</v>
      </c>
      <c r="L47" s="64" t="s">
        <v>492</v>
      </c>
      <c r="M47" s="64" t="s">
        <v>492</v>
      </c>
      <c r="N47" s="64" t="s">
        <v>492</v>
      </c>
      <c r="O47" s="65" t="s">
        <v>492</v>
      </c>
      <c r="P47" s="48"/>
      <c r="Q47" s="48"/>
      <c r="R47" s="48"/>
      <c r="S47" s="48"/>
      <c r="T47" s="48"/>
      <c r="U47" s="48"/>
    </row>
    <row r="48" spans="1:21" ht="30.75" customHeight="1" x14ac:dyDescent="0.15">
      <c r="A48" s="48"/>
      <c r="B48" s="1177"/>
      <c r="C48" s="1178"/>
      <c r="D48" s="62"/>
      <c r="E48" s="1154" t="s">
        <v>13</v>
      </c>
      <c r="F48" s="1154"/>
      <c r="G48" s="1154"/>
      <c r="H48" s="1154"/>
      <c r="I48" s="1154"/>
      <c r="J48" s="1155"/>
      <c r="K48" s="63">
        <v>83</v>
      </c>
      <c r="L48" s="64">
        <v>91</v>
      </c>
      <c r="M48" s="64">
        <v>74</v>
      </c>
      <c r="N48" s="64">
        <v>77</v>
      </c>
      <c r="O48" s="65">
        <v>72</v>
      </c>
      <c r="P48" s="48"/>
      <c r="Q48" s="48"/>
      <c r="R48" s="48"/>
      <c r="S48" s="48"/>
      <c r="T48" s="48"/>
      <c r="U48" s="48"/>
    </row>
    <row r="49" spans="1:21" ht="30.75" customHeight="1" x14ac:dyDescent="0.15">
      <c r="A49" s="48"/>
      <c r="B49" s="1177"/>
      <c r="C49" s="1178"/>
      <c r="D49" s="62"/>
      <c r="E49" s="1154" t="s">
        <v>14</v>
      </c>
      <c r="F49" s="1154"/>
      <c r="G49" s="1154"/>
      <c r="H49" s="1154"/>
      <c r="I49" s="1154"/>
      <c r="J49" s="1155"/>
      <c r="K49" s="63">
        <v>29</v>
      </c>
      <c r="L49" s="64">
        <v>29</v>
      </c>
      <c r="M49" s="64">
        <v>29</v>
      </c>
      <c r="N49" s="64">
        <v>29</v>
      </c>
      <c r="O49" s="65">
        <v>29</v>
      </c>
      <c r="P49" s="48"/>
      <c r="Q49" s="48"/>
      <c r="R49" s="48"/>
      <c r="S49" s="48"/>
      <c r="T49" s="48"/>
      <c r="U49" s="48"/>
    </row>
    <row r="50" spans="1:21" ht="30.75" customHeight="1" x14ac:dyDescent="0.15">
      <c r="A50" s="48"/>
      <c r="B50" s="1177"/>
      <c r="C50" s="1178"/>
      <c r="D50" s="62"/>
      <c r="E50" s="1154" t="s">
        <v>15</v>
      </c>
      <c r="F50" s="1154"/>
      <c r="G50" s="1154"/>
      <c r="H50" s="1154"/>
      <c r="I50" s="1154"/>
      <c r="J50" s="1155"/>
      <c r="K50" s="63">
        <v>0</v>
      </c>
      <c r="L50" s="64">
        <v>0</v>
      </c>
      <c r="M50" s="64">
        <v>0</v>
      </c>
      <c r="N50" s="64">
        <v>0</v>
      </c>
      <c r="O50" s="65">
        <v>0</v>
      </c>
      <c r="P50" s="48"/>
      <c r="Q50" s="48"/>
      <c r="R50" s="48"/>
      <c r="S50" s="48"/>
      <c r="T50" s="48"/>
      <c r="U50" s="48"/>
    </row>
    <row r="51" spans="1:21" ht="30.75" customHeight="1" x14ac:dyDescent="0.15">
      <c r="A51" s="48"/>
      <c r="B51" s="1179"/>
      <c r="C51" s="1180"/>
      <c r="D51" s="66"/>
      <c r="E51" s="1154" t="s">
        <v>16</v>
      </c>
      <c r="F51" s="1154"/>
      <c r="G51" s="1154"/>
      <c r="H51" s="1154"/>
      <c r="I51" s="1154"/>
      <c r="J51" s="1155"/>
      <c r="K51" s="63">
        <v>0</v>
      </c>
      <c r="L51" s="64">
        <v>0</v>
      </c>
      <c r="M51" s="64">
        <v>0</v>
      </c>
      <c r="N51" s="64">
        <v>0</v>
      </c>
      <c r="O51" s="65">
        <v>0</v>
      </c>
      <c r="P51" s="48"/>
      <c r="Q51" s="48"/>
      <c r="R51" s="48"/>
      <c r="S51" s="48"/>
      <c r="T51" s="48"/>
      <c r="U51" s="48"/>
    </row>
    <row r="52" spans="1:21" ht="30.75" customHeight="1" x14ac:dyDescent="0.15">
      <c r="A52" s="48"/>
      <c r="B52" s="1152" t="s">
        <v>17</v>
      </c>
      <c r="C52" s="1153"/>
      <c r="D52" s="66"/>
      <c r="E52" s="1154" t="s">
        <v>18</v>
      </c>
      <c r="F52" s="1154"/>
      <c r="G52" s="1154"/>
      <c r="H52" s="1154"/>
      <c r="I52" s="1154"/>
      <c r="J52" s="1155"/>
      <c r="K52" s="63">
        <v>539</v>
      </c>
      <c r="L52" s="64">
        <v>531</v>
      </c>
      <c r="M52" s="64">
        <v>497</v>
      </c>
      <c r="N52" s="64">
        <v>483</v>
      </c>
      <c r="O52" s="65">
        <v>482</v>
      </c>
      <c r="P52" s="48"/>
      <c r="Q52" s="48"/>
      <c r="R52" s="48"/>
      <c r="S52" s="48"/>
      <c r="T52" s="48"/>
      <c r="U52" s="48"/>
    </row>
    <row r="53" spans="1:21" ht="30.75" customHeight="1" thickBot="1" x14ac:dyDescent="0.2">
      <c r="A53" s="48"/>
      <c r="B53" s="1156" t="s">
        <v>19</v>
      </c>
      <c r="C53" s="1157"/>
      <c r="D53" s="67"/>
      <c r="E53" s="1158" t="s">
        <v>20</v>
      </c>
      <c r="F53" s="1158"/>
      <c r="G53" s="1158"/>
      <c r="H53" s="1158"/>
      <c r="I53" s="1158"/>
      <c r="J53" s="1159"/>
      <c r="K53" s="68">
        <v>245</v>
      </c>
      <c r="L53" s="69">
        <v>257</v>
      </c>
      <c r="M53" s="69">
        <v>207</v>
      </c>
      <c r="N53" s="69">
        <v>164</v>
      </c>
      <c r="O53" s="70">
        <v>103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15">
      <c r="B58" s="1160" t="s">
        <v>24</v>
      </c>
      <c r="C58" s="1161"/>
      <c r="D58" s="1166" t="s">
        <v>25</v>
      </c>
      <c r="E58" s="1167"/>
      <c r="F58" s="1167"/>
      <c r="G58" s="1167"/>
      <c r="H58" s="1167"/>
      <c r="I58" s="1167"/>
      <c r="J58" s="1168"/>
      <c r="K58" s="83"/>
      <c r="L58" s="84"/>
      <c r="M58" s="84"/>
      <c r="N58" s="84"/>
      <c r="O58" s="85"/>
    </row>
    <row r="59" spans="1:21" ht="31.5" customHeight="1" x14ac:dyDescent="0.15">
      <c r="B59" s="1162"/>
      <c r="C59" s="1163"/>
      <c r="D59" s="1169" t="s">
        <v>26</v>
      </c>
      <c r="E59" s="1170"/>
      <c r="F59" s="1170"/>
      <c r="G59" s="1170"/>
      <c r="H59" s="1170"/>
      <c r="I59" s="1170"/>
      <c r="J59" s="1171"/>
      <c r="K59" s="86"/>
      <c r="L59" s="87"/>
      <c r="M59" s="87"/>
      <c r="N59" s="87"/>
      <c r="O59" s="88"/>
    </row>
    <row r="60" spans="1:21" ht="31.5" customHeight="1" thickBot="1" x14ac:dyDescent="0.2">
      <c r="B60" s="1164"/>
      <c r="C60" s="1165"/>
      <c r="D60" s="1172" t="s">
        <v>27</v>
      </c>
      <c r="E60" s="1173"/>
      <c r="F60" s="1173"/>
      <c r="G60" s="1173"/>
      <c r="H60" s="1173"/>
      <c r="I60" s="1173"/>
      <c r="J60" s="1174"/>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RfDUbFt7nWfCrmiQfXK66kZ2JBf2mmPdFC2H0nEzY4sHEWayBLti96Sf1vmsjhFtCiCBdmEvx3BMWmXc6kflQ==" saltValue="NJM1RBsJJJ9aKglNtk43Y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530</v>
      </c>
      <c r="J40" s="103" t="s">
        <v>531</v>
      </c>
      <c r="K40" s="103" t="s">
        <v>532</v>
      </c>
      <c r="L40" s="103" t="s">
        <v>533</v>
      </c>
      <c r="M40" s="104" t="s">
        <v>534</v>
      </c>
    </row>
    <row r="41" spans="2:13" ht="27.75" customHeight="1" x14ac:dyDescent="0.15">
      <c r="B41" s="1195" t="s">
        <v>30</v>
      </c>
      <c r="C41" s="1196"/>
      <c r="D41" s="105"/>
      <c r="E41" s="1197" t="s">
        <v>31</v>
      </c>
      <c r="F41" s="1197"/>
      <c r="G41" s="1197"/>
      <c r="H41" s="1198"/>
      <c r="I41" s="355">
        <v>4029</v>
      </c>
      <c r="J41" s="356">
        <v>4029</v>
      </c>
      <c r="K41" s="356">
        <v>4390</v>
      </c>
      <c r="L41" s="356">
        <v>4862</v>
      </c>
      <c r="M41" s="357">
        <v>4796</v>
      </c>
    </row>
    <row r="42" spans="2:13" ht="27.75" customHeight="1" x14ac:dyDescent="0.15">
      <c r="B42" s="1185"/>
      <c r="C42" s="1186"/>
      <c r="D42" s="106"/>
      <c r="E42" s="1189" t="s">
        <v>32</v>
      </c>
      <c r="F42" s="1189"/>
      <c r="G42" s="1189"/>
      <c r="H42" s="1190"/>
      <c r="I42" s="358" t="s">
        <v>492</v>
      </c>
      <c r="J42" s="359" t="s">
        <v>492</v>
      </c>
      <c r="K42" s="359" t="s">
        <v>492</v>
      </c>
      <c r="L42" s="359" t="s">
        <v>492</v>
      </c>
      <c r="M42" s="360" t="s">
        <v>492</v>
      </c>
    </row>
    <row r="43" spans="2:13" ht="27.75" customHeight="1" x14ac:dyDescent="0.15">
      <c r="B43" s="1185"/>
      <c r="C43" s="1186"/>
      <c r="D43" s="106"/>
      <c r="E43" s="1189" t="s">
        <v>33</v>
      </c>
      <c r="F43" s="1189"/>
      <c r="G43" s="1189"/>
      <c r="H43" s="1190"/>
      <c r="I43" s="358">
        <v>801</v>
      </c>
      <c r="J43" s="359">
        <v>782</v>
      </c>
      <c r="K43" s="359">
        <v>752</v>
      </c>
      <c r="L43" s="359">
        <v>689</v>
      </c>
      <c r="M43" s="360">
        <v>573</v>
      </c>
    </row>
    <row r="44" spans="2:13" ht="27.75" customHeight="1" x14ac:dyDescent="0.15">
      <c r="B44" s="1185"/>
      <c r="C44" s="1186"/>
      <c r="D44" s="106"/>
      <c r="E44" s="1189" t="s">
        <v>34</v>
      </c>
      <c r="F44" s="1189"/>
      <c r="G44" s="1189"/>
      <c r="H44" s="1190"/>
      <c r="I44" s="358">
        <v>240</v>
      </c>
      <c r="J44" s="359">
        <v>211</v>
      </c>
      <c r="K44" s="359">
        <v>183</v>
      </c>
      <c r="L44" s="359">
        <v>154</v>
      </c>
      <c r="M44" s="360">
        <v>125</v>
      </c>
    </row>
    <row r="45" spans="2:13" ht="27.75" customHeight="1" x14ac:dyDescent="0.15">
      <c r="B45" s="1185"/>
      <c r="C45" s="1186"/>
      <c r="D45" s="106"/>
      <c r="E45" s="1189" t="s">
        <v>35</v>
      </c>
      <c r="F45" s="1189"/>
      <c r="G45" s="1189"/>
      <c r="H45" s="1190"/>
      <c r="I45" s="358">
        <v>972</v>
      </c>
      <c r="J45" s="359">
        <v>952</v>
      </c>
      <c r="K45" s="359">
        <v>958</v>
      </c>
      <c r="L45" s="359">
        <v>943</v>
      </c>
      <c r="M45" s="360">
        <v>951</v>
      </c>
    </row>
    <row r="46" spans="2:13" ht="27.75" customHeight="1" x14ac:dyDescent="0.15">
      <c r="B46" s="1185"/>
      <c r="C46" s="1186"/>
      <c r="D46" s="107"/>
      <c r="E46" s="1189" t="s">
        <v>36</v>
      </c>
      <c r="F46" s="1189"/>
      <c r="G46" s="1189"/>
      <c r="H46" s="1190"/>
      <c r="I46" s="358" t="s">
        <v>492</v>
      </c>
      <c r="J46" s="359" t="s">
        <v>492</v>
      </c>
      <c r="K46" s="359" t="s">
        <v>492</v>
      </c>
      <c r="L46" s="359" t="s">
        <v>492</v>
      </c>
      <c r="M46" s="360" t="s">
        <v>492</v>
      </c>
    </row>
    <row r="47" spans="2:13" ht="27.75" customHeight="1" x14ac:dyDescent="0.15">
      <c r="B47" s="1185"/>
      <c r="C47" s="1186"/>
      <c r="D47" s="108"/>
      <c r="E47" s="1199" t="s">
        <v>37</v>
      </c>
      <c r="F47" s="1200"/>
      <c r="G47" s="1200"/>
      <c r="H47" s="1201"/>
      <c r="I47" s="358" t="s">
        <v>492</v>
      </c>
      <c r="J47" s="359" t="s">
        <v>492</v>
      </c>
      <c r="K47" s="359" t="s">
        <v>492</v>
      </c>
      <c r="L47" s="359" t="s">
        <v>492</v>
      </c>
      <c r="M47" s="360" t="s">
        <v>492</v>
      </c>
    </row>
    <row r="48" spans="2:13" ht="27.75" customHeight="1" x14ac:dyDescent="0.15">
      <c r="B48" s="1185"/>
      <c r="C48" s="1186"/>
      <c r="D48" s="106"/>
      <c r="E48" s="1189" t="s">
        <v>38</v>
      </c>
      <c r="F48" s="1189"/>
      <c r="G48" s="1189"/>
      <c r="H48" s="1190"/>
      <c r="I48" s="358" t="s">
        <v>492</v>
      </c>
      <c r="J48" s="359" t="s">
        <v>492</v>
      </c>
      <c r="K48" s="359" t="s">
        <v>492</v>
      </c>
      <c r="L48" s="359" t="s">
        <v>492</v>
      </c>
      <c r="M48" s="360" t="s">
        <v>492</v>
      </c>
    </row>
    <row r="49" spans="2:13" ht="27.75" customHeight="1" x14ac:dyDescent="0.15">
      <c r="B49" s="1187"/>
      <c r="C49" s="1188"/>
      <c r="D49" s="106"/>
      <c r="E49" s="1189" t="s">
        <v>39</v>
      </c>
      <c r="F49" s="1189"/>
      <c r="G49" s="1189"/>
      <c r="H49" s="1190"/>
      <c r="I49" s="358" t="s">
        <v>492</v>
      </c>
      <c r="J49" s="359" t="s">
        <v>492</v>
      </c>
      <c r="K49" s="359" t="s">
        <v>492</v>
      </c>
      <c r="L49" s="359" t="s">
        <v>492</v>
      </c>
      <c r="M49" s="360" t="s">
        <v>492</v>
      </c>
    </row>
    <row r="50" spans="2:13" ht="27.75" customHeight="1" x14ac:dyDescent="0.15">
      <c r="B50" s="1183" t="s">
        <v>40</v>
      </c>
      <c r="C50" s="1184"/>
      <c r="D50" s="109"/>
      <c r="E50" s="1189" t="s">
        <v>41</v>
      </c>
      <c r="F50" s="1189"/>
      <c r="G50" s="1189"/>
      <c r="H50" s="1190"/>
      <c r="I50" s="358">
        <v>3208</v>
      </c>
      <c r="J50" s="359">
        <v>3088</v>
      </c>
      <c r="K50" s="359">
        <v>3337</v>
      </c>
      <c r="L50" s="359">
        <v>3493</v>
      </c>
      <c r="M50" s="360">
        <v>3845</v>
      </c>
    </row>
    <row r="51" spans="2:13" ht="27.75" customHeight="1" x14ac:dyDescent="0.15">
      <c r="B51" s="1185"/>
      <c r="C51" s="1186"/>
      <c r="D51" s="106"/>
      <c r="E51" s="1189" t="s">
        <v>42</v>
      </c>
      <c r="F51" s="1189"/>
      <c r="G51" s="1189"/>
      <c r="H51" s="1190"/>
      <c r="I51" s="358">
        <v>154</v>
      </c>
      <c r="J51" s="359">
        <v>114</v>
      </c>
      <c r="K51" s="359">
        <v>87</v>
      </c>
      <c r="L51" s="359">
        <v>61</v>
      </c>
      <c r="M51" s="360">
        <v>42</v>
      </c>
    </row>
    <row r="52" spans="2:13" ht="27.75" customHeight="1" x14ac:dyDescent="0.15">
      <c r="B52" s="1187"/>
      <c r="C52" s="1188"/>
      <c r="D52" s="106"/>
      <c r="E52" s="1189" t="s">
        <v>43</v>
      </c>
      <c r="F52" s="1189"/>
      <c r="G52" s="1189"/>
      <c r="H52" s="1190"/>
      <c r="I52" s="358">
        <v>4308</v>
      </c>
      <c r="J52" s="359">
        <v>4109</v>
      </c>
      <c r="K52" s="359">
        <v>4459</v>
      </c>
      <c r="L52" s="359">
        <v>4975</v>
      </c>
      <c r="M52" s="360">
        <v>4879</v>
      </c>
    </row>
    <row r="53" spans="2:13" ht="27.75" customHeight="1" thickBot="1" x14ac:dyDescent="0.2">
      <c r="B53" s="1191" t="s">
        <v>19</v>
      </c>
      <c r="C53" s="1192"/>
      <c r="D53" s="110"/>
      <c r="E53" s="1193" t="s">
        <v>44</v>
      </c>
      <c r="F53" s="1193"/>
      <c r="G53" s="1193"/>
      <c r="H53" s="1194"/>
      <c r="I53" s="361">
        <v>-1629</v>
      </c>
      <c r="J53" s="362">
        <v>-1339</v>
      </c>
      <c r="K53" s="362">
        <v>-1601</v>
      </c>
      <c r="L53" s="362">
        <v>-1881</v>
      </c>
      <c r="M53" s="363">
        <v>-2322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z9+7RQznO9ZOofEejCY91k9t2Y2j6R4ki0NF/nRovJ+ed+OKE7IpD7Phkt4G2SN8lcWbrDEWjMfz0RBMFPRSQQ==" saltValue="fvoRQTlQzhbtPgjgDhVpq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532</v>
      </c>
      <c r="G54" s="119" t="s">
        <v>533</v>
      </c>
      <c r="H54" s="120" t="s">
        <v>534</v>
      </c>
    </row>
    <row r="55" spans="2:8" ht="52.5" customHeight="1" x14ac:dyDescent="0.15">
      <c r="B55" s="121"/>
      <c r="C55" s="1210" t="s">
        <v>46</v>
      </c>
      <c r="D55" s="1210"/>
      <c r="E55" s="1211"/>
      <c r="F55" s="122">
        <v>1676</v>
      </c>
      <c r="G55" s="122">
        <v>1419</v>
      </c>
      <c r="H55" s="123">
        <v>1516</v>
      </c>
    </row>
    <row r="56" spans="2:8" ht="52.5" customHeight="1" x14ac:dyDescent="0.15">
      <c r="B56" s="124"/>
      <c r="C56" s="1212" t="s">
        <v>47</v>
      </c>
      <c r="D56" s="1212"/>
      <c r="E56" s="1213"/>
      <c r="F56" s="125">
        <v>26</v>
      </c>
      <c r="G56" s="125">
        <v>26</v>
      </c>
      <c r="H56" s="126">
        <v>38</v>
      </c>
    </row>
    <row r="57" spans="2:8" ht="53.25" customHeight="1" x14ac:dyDescent="0.15">
      <c r="B57" s="124"/>
      <c r="C57" s="1214" t="s">
        <v>48</v>
      </c>
      <c r="D57" s="1214"/>
      <c r="E57" s="1215"/>
      <c r="F57" s="127">
        <v>1240</v>
      </c>
      <c r="G57" s="127">
        <v>1639</v>
      </c>
      <c r="H57" s="128">
        <v>1862</v>
      </c>
    </row>
    <row r="58" spans="2:8" ht="45.75" customHeight="1" x14ac:dyDescent="0.15">
      <c r="B58" s="129"/>
      <c r="C58" s="1202" t="s">
        <v>561</v>
      </c>
      <c r="D58" s="1203"/>
      <c r="E58" s="1204"/>
      <c r="F58" s="130">
        <v>684</v>
      </c>
      <c r="G58" s="130">
        <v>792</v>
      </c>
      <c r="H58" s="131">
        <v>867</v>
      </c>
    </row>
    <row r="59" spans="2:8" ht="45.75" customHeight="1" x14ac:dyDescent="0.15">
      <c r="B59" s="129"/>
      <c r="C59" s="1202" t="s">
        <v>562</v>
      </c>
      <c r="D59" s="1203"/>
      <c r="E59" s="1204"/>
      <c r="F59" s="130">
        <v>228</v>
      </c>
      <c r="G59" s="130">
        <v>500</v>
      </c>
      <c r="H59" s="131">
        <v>651</v>
      </c>
    </row>
    <row r="60" spans="2:8" ht="45.75" customHeight="1" x14ac:dyDescent="0.15">
      <c r="B60" s="129"/>
      <c r="C60" s="1202" t="s">
        <v>564</v>
      </c>
      <c r="D60" s="1203"/>
      <c r="E60" s="1204"/>
      <c r="F60" s="130">
        <v>122</v>
      </c>
      <c r="G60" s="130">
        <v>148</v>
      </c>
      <c r="H60" s="131">
        <v>146</v>
      </c>
    </row>
    <row r="61" spans="2:8" ht="45.75" customHeight="1" x14ac:dyDescent="0.15">
      <c r="B61" s="129"/>
      <c r="C61" s="1202" t="s">
        <v>563</v>
      </c>
      <c r="D61" s="1203"/>
      <c r="E61" s="1204"/>
      <c r="F61" s="130">
        <v>149</v>
      </c>
      <c r="G61" s="130">
        <v>143</v>
      </c>
      <c r="H61" s="131">
        <v>143</v>
      </c>
    </row>
    <row r="62" spans="2:8" ht="45.75" customHeight="1" thickBot="1" x14ac:dyDescent="0.2">
      <c r="B62" s="132"/>
      <c r="C62" s="1205" t="s">
        <v>565</v>
      </c>
      <c r="D62" s="1206"/>
      <c r="E62" s="1207"/>
      <c r="F62" s="133">
        <v>41</v>
      </c>
      <c r="G62" s="133">
        <v>37</v>
      </c>
      <c r="H62" s="134">
        <v>28</v>
      </c>
    </row>
    <row r="63" spans="2:8" ht="52.5" customHeight="1" thickBot="1" x14ac:dyDescent="0.2">
      <c r="B63" s="135"/>
      <c r="C63" s="1208" t="s">
        <v>49</v>
      </c>
      <c r="D63" s="1208"/>
      <c r="E63" s="1209"/>
      <c r="F63" s="136">
        <v>2942</v>
      </c>
      <c r="G63" s="136">
        <v>3085</v>
      </c>
      <c r="H63" s="137">
        <v>3415</v>
      </c>
    </row>
    <row r="64" spans="2:8" x14ac:dyDescent="0.15"/>
  </sheetData>
  <sheetProtection algorithmName="SHA-512" hashValue="/fXBWH0fB9CxpBPfwfbGaGbBqTkXXb90TmH4zvXoDdmtpZ9/ShYBUp5kBUFYWC/Q+eazwZ6BOnVy91ePRWGxyA==" saltValue="rGBNIFZ4PzebqB0KnqVq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529</v>
      </c>
      <c r="G2" s="151"/>
      <c r="H2" s="152"/>
    </row>
    <row r="3" spans="1:8" x14ac:dyDescent="0.15">
      <c r="A3" s="148" t="s">
        <v>522</v>
      </c>
      <c r="B3" s="153"/>
      <c r="C3" s="154"/>
      <c r="D3" s="155">
        <v>123663</v>
      </c>
      <c r="E3" s="156"/>
      <c r="F3" s="157">
        <v>268375</v>
      </c>
      <c r="G3" s="158"/>
      <c r="H3" s="159"/>
    </row>
    <row r="4" spans="1:8" x14ac:dyDescent="0.15">
      <c r="A4" s="160"/>
      <c r="B4" s="161"/>
      <c r="C4" s="162"/>
      <c r="D4" s="163">
        <v>36394</v>
      </c>
      <c r="E4" s="164"/>
      <c r="F4" s="165">
        <v>119602</v>
      </c>
      <c r="G4" s="166"/>
      <c r="H4" s="167"/>
    </row>
    <row r="5" spans="1:8" x14ac:dyDescent="0.15">
      <c r="A5" s="148" t="s">
        <v>524</v>
      </c>
      <c r="B5" s="153"/>
      <c r="C5" s="154"/>
      <c r="D5" s="155">
        <v>316483</v>
      </c>
      <c r="E5" s="156"/>
      <c r="F5" s="157">
        <v>301035</v>
      </c>
      <c r="G5" s="158"/>
      <c r="H5" s="159"/>
    </row>
    <row r="6" spans="1:8" x14ac:dyDescent="0.15">
      <c r="A6" s="160"/>
      <c r="B6" s="161"/>
      <c r="C6" s="162"/>
      <c r="D6" s="163">
        <v>155469</v>
      </c>
      <c r="E6" s="164"/>
      <c r="F6" s="165">
        <v>154376</v>
      </c>
      <c r="G6" s="166"/>
      <c r="H6" s="167"/>
    </row>
    <row r="7" spans="1:8" x14ac:dyDescent="0.15">
      <c r="A7" s="148" t="s">
        <v>525</v>
      </c>
      <c r="B7" s="153"/>
      <c r="C7" s="154"/>
      <c r="D7" s="155">
        <v>215156</v>
      </c>
      <c r="E7" s="156"/>
      <c r="F7" s="157">
        <v>277467</v>
      </c>
      <c r="G7" s="158"/>
      <c r="H7" s="159"/>
    </row>
    <row r="8" spans="1:8" x14ac:dyDescent="0.15">
      <c r="A8" s="160"/>
      <c r="B8" s="161"/>
      <c r="C8" s="162"/>
      <c r="D8" s="163">
        <v>132035</v>
      </c>
      <c r="E8" s="164"/>
      <c r="F8" s="165">
        <v>128378</v>
      </c>
      <c r="G8" s="166"/>
      <c r="H8" s="167"/>
    </row>
    <row r="9" spans="1:8" x14ac:dyDescent="0.15">
      <c r="A9" s="148" t="s">
        <v>526</v>
      </c>
      <c r="B9" s="153"/>
      <c r="C9" s="154"/>
      <c r="D9" s="155">
        <v>328606</v>
      </c>
      <c r="E9" s="156"/>
      <c r="F9" s="157">
        <v>282256</v>
      </c>
      <c r="G9" s="158"/>
      <c r="H9" s="159"/>
    </row>
    <row r="10" spans="1:8" x14ac:dyDescent="0.15">
      <c r="A10" s="160"/>
      <c r="B10" s="161"/>
      <c r="C10" s="162"/>
      <c r="D10" s="163">
        <v>271175</v>
      </c>
      <c r="E10" s="164"/>
      <c r="F10" s="165">
        <v>145453</v>
      </c>
      <c r="G10" s="166"/>
      <c r="H10" s="167"/>
    </row>
    <row r="11" spans="1:8" x14ac:dyDescent="0.15">
      <c r="A11" s="148" t="s">
        <v>527</v>
      </c>
      <c r="B11" s="153"/>
      <c r="C11" s="154"/>
      <c r="D11" s="155">
        <v>158327</v>
      </c>
      <c r="E11" s="156"/>
      <c r="F11" s="157">
        <v>295341</v>
      </c>
      <c r="G11" s="158"/>
      <c r="H11" s="159"/>
    </row>
    <row r="12" spans="1:8" x14ac:dyDescent="0.15">
      <c r="A12" s="160"/>
      <c r="B12" s="161"/>
      <c r="C12" s="168"/>
      <c r="D12" s="163">
        <v>80766</v>
      </c>
      <c r="E12" s="164"/>
      <c r="F12" s="165">
        <v>137402</v>
      </c>
      <c r="G12" s="166"/>
      <c r="H12" s="167"/>
    </row>
    <row r="13" spans="1:8" x14ac:dyDescent="0.15">
      <c r="A13" s="148"/>
      <c r="B13" s="153"/>
      <c r="C13" s="169"/>
      <c r="D13" s="170">
        <v>228447</v>
      </c>
      <c r="E13" s="171"/>
      <c r="F13" s="172">
        <v>284895</v>
      </c>
      <c r="G13" s="173"/>
      <c r="H13" s="159"/>
    </row>
    <row r="14" spans="1:8" x14ac:dyDescent="0.15">
      <c r="A14" s="160"/>
      <c r="B14" s="161"/>
      <c r="C14" s="162"/>
      <c r="D14" s="163">
        <v>135168</v>
      </c>
      <c r="E14" s="164"/>
      <c r="F14" s="165">
        <v>137042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1.95</v>
      </c>
      <c r="C19" s="174">
        <f>ROUND(VALUE(SUBSTITUTE(実質収支比率等に係る経年分析!G$48,"▲","-")),2)</f>
        <v>2.4</v>
      </c>
      <c r="D19" s="174">
        <f>ROUND(VALUE(SUBSTITUTE(実質収支比率等に係る経年分析!H$48,"▲","-")),2)</f>
        <v>7.05</v>
      </c>
      <c r="E19" s="174">
        <f>ROUND(VALUE(SUBSTITUTE(実質収支比率等に係る経年分析!I$48,"▲","-")),2)</f>
        <v>5.82</v>
      </c>
      <c r="F19" s="174">
        <f>ROUND(VALUE(SUBSTITUTE(実質収支比率等に係る経年分析!J$48,"▲","-")),2)</f>
        <v>8.84</v>
      </c>
    </row>
    <row r="20" spans="1:11" x14ac:dyDescent="0.15">
      <c r="A20" s="174" t="s">
        <v>53</v>
      </c>
      <c r="B20" s="174">
        <f>ROUND(VALUE(SUBSTITUTE(実質収支比率等に係る経年分析!F$47,"▲","-")),2)</f>
        <v>63.65</v>
      </c>
      <c r="C20" s="174">
        <f>ROUND(VALUE(SUBSTITUTE(実質収支比率等に係る経年分析!G$47,"▲","-")),2)</f>
        <v>62.33</v>
      </c>
      <c r="D20" s="174">
        <f>ROUND(VALUE(SUBSTITUTE(実質収支比率等に係る経年分析!H$47,"▲","-")),2)</f>
        <v>54.6</v>
      </c>
      <c r="E20" s="174">
        <f>ROUND(VALUE(SUBSTITUTE(実質収支比率等に係る経年分析!I$47,"▲","-")),2)</f>
        <v>47.3</v>
      </c>
      <c r="F20" s="174">
        <f>ROUND(VALUE(SUBSTITUTE(実質収支比率等に係る経年分析!J$47,"▲","-")),2)</f>
        <v>49.75</v>
      </c>
    </row>
    <row r="21" spans="1:11" x14ac:dyDescent="0.15">
      <c r="A21" s="174" t="s">
        <v>54</v>
      </c>
      <c r="B21" s="174">
        <f>IF(ISNUMBER(VALUE(SUBSTITUTE(実質収支比率等に係る経年分析!F$49,"▲","-"))),ROUND(VALUE(SUBSTITUTE(実質収支比率等に係る経年分析!F$49,"▲","-")),2),NA())</f>
        <v>-4.88</v>
      </c>
      <c r="C21" s="174">
        <f>IF(ISNUMBER(VALUE(SUBSTITUTE(実質収支比率等に係る経年分析!G$49,"▲","-"))),ROUND(VALUE(SUBSTITUTE(実質収支比率等に係る経年分析!G$49,"▲","-")),2),NA())</f>
        <v>0.53</v>
      </c>
      <c r="D21" s="174">
        <f>IF(ISNUMBER(VALUE(SUBSTITUTE(実質収支比率等に係る経年分析!H$49,"▲","-"))),ROUND(VALUE(SUBSTITUTE(実質収支比率等に係る経年分析!H$49,"▲","-")),2),NA())</f>
        <v>-1.34</v>
      </c>
      <c r="E21" s="174">
        <f>IF(ISNUMBER(VALUE(SUBSTITUTE(実質収支比率等に係る経年分析!I$49,"▲","-"))),ROUND(VALUE(SUBSTITUTE(実質収支比率等に係る経年分析!I$49,"▲","-")),2),NA())</f>
        <v>-13.8</v>
      </c>
      <c r="F21" s="174">
        <f>IF(ISNUMBER(VALUE(SUBSTITUTE(実質収支比率等に係る経年分析!J$49,"▲","-"))),ROUND(VALUE(SUBSTITUTE(実質収支比率等に係る経年分析!J$49,"▲","-")),2),NA())</f>
        <v>3.18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1.48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1.51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1.51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1.66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診療所事業特別会計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公共下水道事業会計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2.17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2.37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1.52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1.58</v>
      </c>
    </row>
    <row r="34" spans="1:16" x14ac:dyDescent="0.15">
      <c r="A34" s="175" t="str">
        <f>IF(連結実質赤字比率に係る赤字・黒字の構成分析!C$36="",NA(),連結実質赤字比率に係る赤字・黒字の構成分析!C$36)</f>
        <v>砕石事業会計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3.17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3.36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2.95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1.94</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1.98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2.0099999999999998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2.38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4.25</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1.94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2.39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7.05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5.81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8.84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539</v>
      </c>
      <c r="E42" s="176"/>
      <c r="F42" s="176"/>
      <c r="G42" s="176">
        <f>'実質公債費比率（分子）の構造'!L$52</f>
        <v>531</v>
      </c>
      <c r="H42" s="176"/>
      <c r="I42" s="176"/>
      <c r="J42" s="176">
        <f>'実質公債費比率（分子）の構造'!M$52</f>
        <v>497</v>
      </c>
      <c r="K42" s="176"/>
      <c r="L42" s="176"/>
      <c r="M42" s="176">
        <f>'実質公債費比率（分子）の構造'!N$52</f>
        <v>483</v>
      </c>
      <c r="N42" s="176"/>
      <c r="O42" s="176"/>
      <c r="P42" s="176">
        <f>'実質公債費比率（分子）の構造'!O$52</f>
        <v>482</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f>'実質公債費比率（分子）の構造'!K$49</f>
        <v>29</v>
      </c>
      <c r="C45" s="176"/>
      <c r="D45" s="176"/>
      <c r="E45" s="176">
        <f>'実質公債費比率（分子）の構造'!L$49</f>
        <v>29</v>
      </c>
      <c r="F45" s="176"/>
      <c r="G45" s="176"/>
      <c r="H45" s="176">
        <f>'実質公債費比率（分子）の構造'!M$49</f>
        <v>29</v>
      </c>
      <c r="I45" s="176"/>
      <c r="J45" s="176"/>
      <c r="K45" s="176">
        <f>'実質公債費比率（分子）の構造'!N$49</f>
        <v>29</v>
      </c>
      <c r="L45" s="176"/>
      <c r="M45" s="176"/>
      <c r="N45" s="176">
        <f>'実質公債費比率（分子）の構造'!O$49</f>
        <v>29</v>
      </c>
      <c r="O45" s="176"/>
      <c r="P45" s="176"/>
    </row>
    <row r="46" spans="1:16" x14ac:dyDescent="0.15">
      <c r="A46" s="176" t="s">
        <v>64</v>
      </c>
      <c r="B46" s="176">
        <f>'実質公債費比率（分子）の構造'!K$48</f>
        <v>83</v>
      </c>
      <c r="C46" s="176"/>
      <c r="D46" s="176"/>
      <c r="E46" s="176">
        <f>'実質公債費比率（分子）の構造'!L$48</f>
        <v>91</v>
      </c>
      <c r="F46" s="176"/>
      <c r="G46" s="176"/>
      <c r="H46" s="176">
        <f>'実質公債費比率（分子）の構造'!M$48</f>
        <v>74</v>
      </c>
      <c r="I46" s="176"/>
      <c r="J46" s="176"/>
      <c r="K46" s="176">
        <f>'実質公債費比率（分子）の構造'!N$48</f>
        <v>77</v>
      </c>
      <c r="L46" s="176"/>
      <c r="M46" s="176"/>
      <c r="N46" s="176">
        <f>'実質公債費比率（分子）の構造'!O$48</f>
        <v>72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672</v>
      </c>
      <c r="C49" s="176"/>
      <c r="D49" s="176"/>
      <c r="E49" s="176">
        <f>'実質公債費比率（分子）の構造'!L$45</f>
        <v>668</v>
      </c>
      <c r="F49" s="176"/>
      <c r="G49" s="176"/>
      <c r="H49" s="176">
        <f>'実質公債費比率（分子）の構造'!M$45</f>
        <v>601</v>
      </c>
      <c r="I49" s="176"/>
      <c r="J49" s="176"/>
      <c r="K49" s="176">
        <f>'実質公債費比率（分子）の構造'!N$45</f>
        <v>541</v>
      </c>
      <c r="L49" s="176"/>
      <c r="M49" s="176"/>
      <c r="N49" s="176">
        <f>'実質公債費比率（分子）の構造'!O$45</f>
        <v>484</v>
      </c>
      <c r="O49" s="176"/>
      <c r="P49" s="176"/>
    </row>
    <row r="50" spans="1:16" x14ac:dyDescent="0.15">
      <c r="A50" s="176" t="s">
        <v>67</v>
      </c>
      <c r="B50" s="176" t="e">
        <f>NA()</f>
        <v>#N/A</v>
      </c>
      <c r="C50" s="176">
        <f>IF(ISNUMBER('実質公債費比率（分子）の構造'!K$53),'実質公債費比率（分子）の構造'!K$53,NA())</f>
        <v>245</v>
      </c>
      <c r="D50" s="176" t="e">
        <f>NA()</f>
        <v>#N/A</v>
      </c>
      <c r="E50" s="176" t="e">
        <f>NA()</f>
        <v>#N/A</v>
      </c>
      <c r="F50" s="176">
        <f>IF(ISNUMBER('実質公債費比率（分子）の構造'!L$53),'実質公債費比率（分子）の構造'!L$53,NA())</f>
        <v>257</v>
      </c>
      <c r="G50" s="176" t="e">
        <f>NA()</f>
        <v>#N/A</v>
      </c>
      <c r="H50" s="176" t="e">
        <f>NA()</f>
        <v>#N/A</v>
      </c>
      <c r="I50" s="176">
        <f>IF(ISNUMBER('実質公債費比率（分子）の構造'!M$53),'実質公債費比率（分子）の構造'!M$53,NA())</f>
        <v>207</v>
      </c>
      <c r="J50" s="176" t="e">
        <f>NA()</f>
        <v>#N/A</v>
      </c>
      <c r="K50" s="176" t="e">
        <f>NA()</f>
        <v>#N/A</v>
      </c>
      <c r="L50" s="176">
        <f>IF(ISNUMBER('実質公債費比率（分子）の構造'!N$53),'実質公債費比率（分子）の構造'!N$53,NA())</f>
        <v>164</v>
      </c>
      <c r="M50" s="176" t="e">
        <f>NA()</f>
        <v>#N/A</v>
      </c>
      <c r="N50" s="176" t="e">
        <f>NA()</f>
        <v>#N/A</v>
      </c>
      <c r="O50" s="176">
        <f>IF(ISNUMBER('実質公債費比率（分子）の構造'!O$53),'実質公債費比率（分子）の構造'!O$53,NA())</f>
        <v>103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4308</v>
      </c>
      <c r="E56" s="175"/>
      <c r="F56" s="175"/>
      <c r="G56" s="175">
        <f>'将来負担比率（分子）の構造'!J$52</f>
        <v>4109</v>
      </c>
      <c r="H56" s="175"/>
      <c r="I56" s="175"/>
      <c r="J56" s="175">
        <f>'将来負担比率（分子）の構造'!K$52</f>
        <v>4459</v>
      </c>
      <c r="K56" s="175"/>
      <c r="L56" s="175"/>
      <c r="M56" s="175">
        <f>'将来負担比率（分子）の構造'!L$52</f>
        <v>4975</v>
      </c>
      <c r="N56" s="175"/>
      <c r="O56" s="175"/>
      <c r="P56" s="175">
        <f>'将来負担比率（分子）の構造'!M$52</f>
        <v>4879</v>
      </c>
    </row>
    <row r="57" spans="1:16" x14ac:dyDescent="0.15">
      <c r="A57" s="175" t="s">
        <v>42</v>
      </c>
      <c r="B57" s="175"/>
      <c r="C57" s="175"/>
      <c r="D57" s="175">
        <f>'将来負担比率（分子）の構造'!I$51</f>
        <v>154</v>
      </c>
      <c r="E57" s="175"/>
      <c r="F57" s="175"/>
      <c r="G57" s="175">
        <f>'将来負担比率（分子）の構造'!J$51</f>
        <v>114</v>
      </c>
      <c r="H57" s="175"/>
      <c r="I57" s="175"/>
      <c r="J57" s="175">
        <f>'将来負担比率（分子）の構造'!K$51</f>
        <v>87</v>
      </c>
      <c r="K57" s="175"/>
      <c r="L57" s="175"/>
      <c r="M57" s="175">
        <f>'将来負担比率（分子）の構造'!L$51</f>
        <v>61</v>
      </c>
      <c r="N57" s="175"/>
      <c r="O57" s="175"/>
      <c r="P57" s="175">
        <f>'将来負担比率（分子）の構造'!M$51</f>
        <v>42</v>
      </c>
    </row>
    <row r="58" spans="1:16" x14ac:dyDescent="0.15">
      <c r="A58" s="175" t="s">
        <v>41</v>
      </c>
      <c r="B58" s="175"/>
      <c r="C58" s="175"/>
      <c r="D58" s="175">
        <f>'将来負担比率（分子）の構造'!I$50</f>
        <v>3208</v>
      </c>
      <c r="E58" s="175"/>
      <c r="F58" s="175"/>
      <c r="G58" s="175">
        <f>'将来負担比率（分子）の構造'!J$50</f>
        <v>3088</v>
      </c>
      <c r="H58" s="175"/>
      <c r="I58" s="175"/>
      <c r="J58" s="175">
        <f>'将来負担比率（分子）の構造'!K$50</f>
        <v>3337</v>
      </c>
      <c r="K58" s="175"/>
      <c r="L58" s="175"/>
      <c r="M58" s="175">
        <f>'将来負担比率（分子）の構造'!L$50</f>
        <v>3493</v>
      </c>
      <c r="N58" s="175"/>
      <c r="O58" s="175"/>
      <c r="P58" s="175">
        <f>'将来負担比率（分子）の構造'!M$50</f>
        <v>3845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972</v>
      </c>
      <c r="C62" s="175"/>
      <c r="D62" s="175"/>
      <c r="E62" s="175">
        <f>'将来負担比率（分子）の構造'!J$45</f>
        <v>952</v>
      </c>
      <c r="F62" s="175"/>
      <c r="G62" s="175"/>
      <c r="H62" s="175">
        <f>'将来負担比率（分子）の構造'!K$45</f>
        <v>958</v>
      </c>
      <c r="I62" s="175"/>
      <c r="J62" s="175"/>
      <c r="K62" s="175">
        <f>'将来負担比率（分子）の構造'!L$45</f>
        <v>943</v>
      </c>
      <c r="L62" s="175"/>
      <c r="M62" s="175"/>
      <c r="N62" s="175">
        <f>'将来負担比率（分子）の構造'!M$45</f>
        <v>951</v>
      </c>
      <c r="O62" s="175"/>
      <c r="P62" s="175"/>
    </row>
    <row r="63" spans="1:16" x14ac:dyDescent="0.15">
      <c r="A63" s="175" t="s">
        <v>34</v>
      </c>
      <c r="B63" s="175">
        <f>'将来負担比率（分子）の構造'!I$44</f>
        <v>240</v>
      </c>
      <c r="C63" s="175"/>
      <c r="D63" s="175"/>
      <c r="E63" s="175">
        <f>'将来負担比率（分子）の構造'!J$44</f>
        <v>211</v>
      </c>
      <c r="F63" s="175"/>
      <c r="G63" s="175"/>
      <c r="H63" s="175">
        <f>'将来負担比率（分子）の構造'!K$44</f>
        <v>183</v>
      </c>
      <c r="I63" s="175"/>
      <c r="J63" s="175"/>
      <c r="K63" s="175">
        <f>'将来負担比率（分子）の構造'!L$44</f>
        <v>154</v>
      </c>
      <c r="L63" s="175"/>
      <c r="M63" s="175"/>
      <c r="N63" s="175">
        <f>'将来負担比率（分子）の構造'!M$44</f>
        <v>125</v>
      </c>
      <c r="O63" s="175"/>
      <c r="P63" s="175"/>
    </row>
    <row r="64" spans="1:16" x14ac:dyDescent="0.15">
      <c r="A64" s="175" t="s">
        <v>33</v>
      </c>
      <c r="B64" s="175">
        <f>'将来負担比率（分子）の構造'!I$43</f>
        <v>801</v>
      </c>
      <c r="C64" s="175"/>
      <c r="D64" s="175"/>
      <c r="E64" s="175">
        <f>'将来負担比率（分子）の構造'!J$43</f>
        <v>782</v>
      </c>
      <c r="F64" s="175"/>
      <c r="G64" s="175"/>
      <c r="H64" s="175">
        <f>'将来負担比率（分子）の構造'!K$43</f>
        <v>752</v>
      </c>
      <c r="I64" s="175"/>
      <c r="J64" s="175"/>
      <c r="K64" s="175">
        <f>'将来負担比率（分子）の構造'!L$43</f>
        <v>689</v>
      </c>
      <c r="L64" s="175"/>
      <c r="M64" s="175"/>
      <c r="N64" s="175">
        <f>'将来負担比率（分子）の構造'!M$43</f>
        <v>573</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4029</v>
      </c>
      <c r="C66" s="175"/>
      <c r="D66" s="175"/>
      <c r="E66" s="175">
        <f>'将来負担比率（分子）の構造'!J$41</f>
        <v>4029</v>
      </c>
      <c r="F66" s="175"/>
      <c r="G66" s="175"/>
      <c r="H66" s="175">
        <f>'将来負担比率（分子）の構造'!K$41</f>
        <v>4390</v>
      </c>
      <c r="I66" s="175"/>
      <c r="J66" s="175"/>
      <c r="K66" s="175">
        <f>'将来負担比率（分子）の構造'!L$41</f>
        <v>4862</v>
      </c>
      <c r="L66" s="175"/>
      <c r="M66" s="175"/>
      <c r="N66" s="175">
        <f>'将来負担比率（分子）の構造'!M$41</f>
        <v>4796</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1676</v>
      </c>
      <c r="C72" s="179">
        <f>基金残高に係る経年分析!G55</f>
        <v>1419</v>
      </c>
      <c r="D72" s="179">
        <f>基金残高に係る経年分析!H55</f>
        <v>1516</v>
      </c>
    </row>
    <row r="73" spans="1:16" x14ac:dyDescent="0.15">
      <c r="A73" s="178" t="s">
        <v>74</v>
      </c>
      <c r="B73" s="179">
        <f>基金残高に係る経年分析!F56</f>
        <v>26</v>
      </c>
      <c r="C73" s="179">
        <f>基金残高に係る経年分析!G56</f>
        <v>26</v>
      </c>
      <c r="D73" s="179">
        <f>基金残高に係る経年分析!H56</f>
        <v>38</v>
      </c>
    </row>
    <row r="74" spans="1:16" x14ac:dyDescent="0.15">
      <c r="A74" s="178" t="s">
        <v>75</v>
      </c>
      <c r="B74" s="179">
        <f>基金残高に係る経年分析!F57</f>
        <v>1240</v>
      </c>
      <c r="C74" s="179">
        <f>基金残高に係る経年分析!G57</f>
        <v>1639</v>
      </c>
      <c r="D74" s="179">
        <f>基金残高に係る経年分析!H57</f>
        <v>1862</v>
      </c>
    </row>
  </sheetData>
  <sheetProtection algorithmName="SHA-512" hashValue="OyvQYRpLA45uThPIldFY7XeP97g/0BzE2HnimJR8wHRqbfGTJbJtD6mUPLdit9dlNjO3jSS+iJ9JtgnpwVVmkA==" saltValue="4gxWtK42IGjzcaHtKF5Ok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2025-03-11T07:04:16Z</cp:lastPrinted>
  <dcterms:created xsi:type="dcterms:W3CDTF">2025-02-19T00:13:45Z</dcterms:created>
  <dcterms:modified xsi:type="dcterms:W3CDTF">2025-03-25T23:38:02Z</dcterms:modified>
  <cp:category/>
</cp:coreProperties>
</file>